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jurusz\Documents\AAA_SF1H2021\aaa_final\na-strone_PL\"/>
    </mc:Choice>
  </mc:AlternateContent>
  <xr:revisionPtr revIDLastSave="0" documentId="13_ncr:1_{7958EC4F-3372-43B8-B4A3-25D42D6D4D09}" xr6:coauthVersionLast="46" xr6:coauthVersionMax="46" xr10:uidLastSave="{00000000-0000-0000-0000-000000000000}"/>
  <bookViews>
    <workbookView xWindow="28680" yWindow="480" windowWidth="29040" windowHeight="1584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6" l="1"/>
  <c r="L43" i="6"/>
  <c r="M43" i="6"/>
  <c r="N43" i="6"/>
  <c r="O43" i="6"/>
  <c r="P43" i="6"/>
  <c r="Q43" i="6"/>
  <c r="R43" i="6"/>
  <c r="Z43" i="6"/>
  <c r="Y43" i="6"/>
  <c r="X43" i="6"/>
  <c r="W43" i="6"/>
  <c r="V43" i="6"/>
  <c r="U43" i="6"/>
  <c r="T43" i="6"/>
  <c r="S43" i="6"/>
  <c r="J43" i="6"/>
  <c r="I43" i="6"/>
  <c r="H43" i="6"/>
  <c r="G43" i="6"/>
  <c r="F43" i="6"/>
  <c r="E43" i="6"/>
  <c r="D43" i="6"/>
  <c r="C43" i="6"/>
  <c r="X43" i="9"/>
  <c r="W43" i="9"/>
  <c r="V43" i="9"/>
  <c r="U43" i="9"/>
  <c r="T43" i="9"/>
  <c r="S43" i="9"/>
  <c r="R43" i="9"/>
  <c r="Q43" i="9"/>
  <c r="P43" i="9"/>
  <c r="O43" i="9"/>
  <c r="N43" i="9"/>
  <c r="M43" i="9"/>
  <c r="L43" i="9"/>
  <c r="K43" i="9"/>
  <c r="J43" i="9"/>
  <c r="I43" i="9"/>
  <c r="H43" i="9"/>
  <c r="G43" i="9"/>
  <c r="F43" i="9"/>
  <c r="E43" i="9"/>
  <c r="D43" i="9"/>
  <c r="C43" i="9"/>
  <c r="G37" i="1" l="1"/>
  <c r="G36" i="1"/>
  <c r="G32" i="1"/>
  <c r="G23" i="1"/>
  <c r="G24" i="1"/>
  <c r="G25" i="1" s="1"/>
  <c r="G26" i="1"/>
  <c r="G27" i="1" s="1"/>
  <c r="G28" i="1"/>
  <c r="G29" i="1" s="1"/>
  <c r="F37" i="1" l="1"/>
  <c r="F36" i="1"/>
  <c r="F32" i="1"/>
  <c r="F24" i="1"/>
  <c r="F25" i="1"/>
  <c r="F26" i="1"/>
  <c r="F27" i="1"/>
  <c r="F28" i="1"/>
  <c r="F29" i="1"/>
  <c r="F23" i="1"/>
  <c r="E34" i="1" l="1"/>
  <c r="D34" i="1"/>
  <c r="E15" i="1" l="1"/>
  <c r="D15" i="1"/>
  <c r="D37" i="1" l="1"/>
  <c r="E37" i="1"/>
  <c r="E24" i="1"/>
  <c r="E41" i="3" l="1"/>
  <c r="E43" i="3" s="1"/>
  <c r="E21" i="3"/>
  <c r="E44" i="3" l="1"/>
  <c r="E36" i="1"/>
  <c r="E32" i="1"/>
  <c r="E28" i="1"/>
  <c r="E29" i="1" s="1"/>
  <c r="E26" i="1"/>
  <c r="E27" i="1" s="1"/>
  <c r="E25" i="1"/>
  <c r="E23" i="1"/>
  <c r="F41" i="3" l="1"/>
  <c r="F43" i="3" s="1"/>
  <c r="F21" i="3"/>
  <c r="D36" i="1"/>
  <c r="D32" i="1"/>
  <c r="D28" i="1"/>
  <c r="D29" i="1" s="1"/>
  <c r="D26" i="1"/>
  <c r="D27" i="1" s="1"/>
  <c r="D24" i="1"/>
  <c r="D25" i="1" s="1"/>
  <c r="D23" i="1"/>
  <c r="F44" i="3" l="1"/>
</calcChain>
</file>

<file path=xl/sharedStrings.xml><?xml version="1.0" encoding="utf-8"?>
<sst xmlns="http://schemas.openxmlformats.org/spreadsheetml/2006/main" count="556" uniqueCount="268">
  <si>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</si>
  <si>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</si>
  <si>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</si>
  <si>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</si>
  <si>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</si>
  <si>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</si>
  <si>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</si>
  <si>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</si>
  <si>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</si>
  <si>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</si>
  <si>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</si>
  <si>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</si>
  <si>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</si>
  <si>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</si>
  <si>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</si>
  <si>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</si>
  <si>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</si>
  <si>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</si>
  <si>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</si>
  <si>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</si>
  <si>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</si>
  <si>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</si>
  <si>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</si>
  <si>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</si>
  <si>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</si>
  <si>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</si>
  <si>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</si>
  <si>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</si>
  <si>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</si>
  <si>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</si>
  <si>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</si>
  <si>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</si>
  <si>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</si>
  <si>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</si>
  <si>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</si>
  <si>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</si>
  <si>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</si>
  <si>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</si>
  <si>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</si>
  <si>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</si>
  <si>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</si>
  <si>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</si>
  <si>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</si>
  <si>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</si>
  <si>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</si>
  <si>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</si>
  <si>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</si>
  <si>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</si>
  <si>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</si>
  <si>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</si>
  <si>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</si>
  <si>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</si>
  <si>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</si>
  <si>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</si>
  <si>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</si>
  <si>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</si>
  <si>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</si>
  <si>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</si>
  <si>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</si>
  <si>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</si>
  <si>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</si>
  <si>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</si>
  <si>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</si>
  <si>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</si>
  <si>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</si>
  <si>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</si>
  <si>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</si>
  <si>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</si>
  <si>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</si>
  <si>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</si>
  <si>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</si>
  <si>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</si>
  <si>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</si>
  <si>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</si>
  <si>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</si>
  <si>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</si>
  <si>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</si>
  <si>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</si>
  <si>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</si>
  <si>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</si>
  <si>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</si>
  <si>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</si>
  <si>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</si>
  <si>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</si>
  <si>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</si>
  <si>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</si>
  <si>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</si>
  <si>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</si>
  <si>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</si>
  <si>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</si>
  <si>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</si>
  <si>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</si>
  <si>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</si>
  <si>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</si>
  <si>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</si>
  <si>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</si>
  <si>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</si>
  <si>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</si>
  <si>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</si>
  <si>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</si>
  <si>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</si>
  <si>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</si>
  <si>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</si>
  <si>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</si>
  <si>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</si>
  <si>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</si>
  <si>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</si>
  <si>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</si>
  <si>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</si>
  <si>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</si>
  <si>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</si>
  <si>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</si>
  <si>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</si>
  <si>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</si>
  <si>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</si>
  <si>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</si>
  <si>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</si>
  <si>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</si>
  <si>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</si>
  <si>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</si>
  <si>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</si>
  <si>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</si>
  <si>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</si>
  <si>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</si>
  <si>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</si>
  <si>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</si>
  <si>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</si>
  <si>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</si>
  <si>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</si>
  <si>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</si>
  <si>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</si>
  <si>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</si>
  <si>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</si>
  <si>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</si>
  <si>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</si>
  <si>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</si>
  <si>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</si>
  <si>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</si>
  <si>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</si>
  <si>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</si>
  <si>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</si>
  <si>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</si>
  <si>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</si>
  <si>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</si>
  <si>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</si>
  <si>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</si>
  <si>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</si>
  <si>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</si>
  <si>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</si>
  <si>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</si>
  <si>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</si>
  <si>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</si>
  <si>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</si>
  <si>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</si>
  <si>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</si>
  <si>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</si>
  <si>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</si>
  <si>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</si>
  <si>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</si>
  <si>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</si>
  <si>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</si>
  <si>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</si>
  <si>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</si>
  <si>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</si>
  <si>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</si>
  <si>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</si>
  <si>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</si>
  <si>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</si>
  <si>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</si>
  <si>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</si>
  <si>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</si>
  <si>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</si>
  <si>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</si>
  <si>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</si>
  <si>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</si>
  <si>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</si>
  <si>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</si>
  <si>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</si>
  <si>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</si>
  <si>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</si>
  <si>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</si>
  <si>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</si>
  <si>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</si>
  <si>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</si>
  <si>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</si>
  <si>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</si>
  <si>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</si>
  <si>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</si>
  <si>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</si>
  <si>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</si>
  <si>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</si>
  <si>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</si>
  <si>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</si>
  <si>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</si>
  <si>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</si>
  <si>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</si>
  <si>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</si>
  <si>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</si>
  <si>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</si>
  <si>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</si>
  <si>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</si>
  <si>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</si>
  <si>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</si>
  <si>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</si>
  <si>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</si>
  <si>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</si>
  <si>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</si>
  <si>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</si>
  <si>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</si>
  <si>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</si>
  <si>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</si>
  <si>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</si>
  <si>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</si>
  <si>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</si>
  <si>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</si>
  <si>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</si>
  <si>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</si>
  <si>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</si>
  <si>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</si>
  <si>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</si>
  <si>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</si>
  <si>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</si>
  <si>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</si>
  <si>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</si>
  <si>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</si>
  <si>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</si>
  <si>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</si>
  <si>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</si>
  <si>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</si>
  <si>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</si>
  <si>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</si>
  <si>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</si>
  <si>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</si>
  <si>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</si>
  <si>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</si>
  <si>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</si>
  <si>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</si>
  <si>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</si>
  <si>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</si>
  <si>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</si>
  <si>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</si>
  <si>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</si>
  <si>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</si>
  <si>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</si>
  <si>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</si>
  <si>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</si>
  <si>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</si>
  <si>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</si>
  <si>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</si>
  <si>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</si>
  <si>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</si>
  <si>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</si>
  <si>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</si>
  <si>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</si>
  <si>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</si>
  <si>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1H 2021</t>
  </si>
  <si>
    <t>30.06.2021</t>
  </si>
  <si>
    <t>31.12.2020</t>
  </si>
  <si>
    <t>31.12.2019</t>
  </si>
  <si>
    <t>31.03.2020</t>
  </si>
  <si>
    <t>Zobowiązania z tytułu dywidendy</t>
  </si>
  <si>
    <t>Liabilities under dividend</t>
  </si>
  <si>
    <t>1H 2020</t>
  </si>
  <si>
    <t>Hiszpania</t>
  </si>
  <si>
    <t>Wartość przejętych nieruchomości**</t>
  </si>
  <si>
    <t>Wartość sprzedanych nieruchomości**</t>
  </si>
  <si>
    <t>Wartość inwestycji w pakiety wierzytelności na dzień 30.06.2021</t>
  </si>
  <si>
    <t>Carrying amount of investments in debt portfolios as at Jun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</si>
</sst>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3">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59">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50">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65" fontId="4" fillId="0" borderId="2" xfId="0" applyNumberFormat="1" applyFont="1" applyFill="1" applyBorder="1"/>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1725308</xdr:colOff>
      <xdr:row>3</xdr:row>
      <xdr:rowOff>120650</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G49"/>
  <sheetViews>
    <sheetView tabSelected="1" topLeftCell="A2" zoomScaleNormal="100" workbookViewId="0">
      <pane xSplit="2" topLeftCell="C1" activePane="topRight" state="frozen"/>
      <selection activeCell="F20" sqref="F20"/>
      <selection pane="topRight" activeCell="I15" sqref="I15"/>
    </sheetView>
  </sheetViews>
  <sheetFormatPr defaultColWidth="9.1796875" defaultRowHeight="13"/>
  <cols>
    <col min="1" max="2" width="35.81640625" style="3" bestFit="1" customWidth="1"/>
    <col min="3" max="3" width="2.26953125" style="3" customWidth="1"/>
    <col min="4" max="7" width="11.453125" style="3" customWidth="1"/>
    <col min="8" max="16384" width="9.1796875" style="3"/>
  </cols>
  <sheetData>
    <row r="1" spans="1:7" ht="15.5">
      <c r="B1" s="133" t="s">
        <v>206</v>
      </c>
    </row>
    <row r="6" spans="1:7">
      <c r="D6" s="23"/>
      <c r="E6" s="23"/>
      <c r="F6" s="23"/>
      <c r="G6" s="23"/>
    </row>
    <row r="7" spans="1:7" s="6" customFormat="1">
      <c r="A7" s="42" t="s">
        <v>151</v>
      </c>
      <c r="B7" s="42" t="s">
        <v>63</v>
      </c>
      <c r="C7" s="43"/>
      <c r="D7" s="44">
        <v>2019</v>
      </c>
      <c r="E7" s="44">
        <v>2020</v>
      </c>
      <c r="F7" s="134" t="s">
        <v>245</v>
      </c>
      <c r="G7" s="137" t="s">
        <v>255</v>
      </c>
    </row>
    <row r="8" spans="1:7">
      <c r="A8" s="7" t="s">
        <v>152</v>
      </c>
      <c r="B8" s="7" t="s">
        <v>0</v>
      </c>
      <c r="D8" s="4"/>
      <c r="E8" s="4"/>
      <c r="F8" s="4"/>
      <c r="G8" s="4"/>
    </row>
    <row r="9" spans="1:7">
      <c r="A9" s="2" t="s">
        <v>153</v>
      </c>
      <c r="B9" s="2" t="s">
        <v>12</v>
      </c>
      <c r="D9" s="17">
        <v>-780998</v>
      </c>
      <c r="E9" s="17">
        <v>-456224.456395177</v>
      </c>
      <c r="F9" s="17">
        <v>-159342</v>
      </c>
      <c r="G9" s="17">
        <v>-643573.86672373198</v>
      </c>
    </row>
    <row r="10" spans="1:7">
      <c r="A10" s="2" t="s">
        <v>154</v>
      </c>
      <c r="B10" s="2" t="s">
        <v>13</v>
      </c>
      <c r="D10" s="17">
        <v>1782443</v>
      </c>
      <c r="E10" s="17">
        <v>1833874.4648812092</v>
      </c>
      <c r="F10" s="17">
        <v>511728.37371557992</v>
      </c>
      <c r="G10" s="17">
        <v>1065130.65963647</v>
      </c>
    </row>
    <row r="11" spans="1:7">
      <c r="A11" s="7" t="s">
        <v>155</v>
      </c>
      <c r="B11" s="7" t="s">
        <v>1</v>
      </c>
      <c r="D11" s="19"/>
      <c r="E11" s="19"/>
      <c r="F11" s="19"/>
      <c r="G11" s="19"/>
    </row>
    <row r="12" spans="1:7">
      <c r="A12" s="5" t="s">
        <v>170</v>
      </c>
      <c r="B12" s="5" t="s">
        <v>122</v>
      </c>
      <c r="C12" s="6"/>
      <c r="D12" s="30">
        <v>1264170.9635265758</v>
      </c>
      <c r="E12" s="30">
        <v>1138017.9822914691</v>
      </c>
      <c r="F12" s="30">
        <v>382256.44352493051</v>
      </c>
      <c r="G12" s="30">
        <v>895857.73054981395</v>
      </c>
    </row>
    <row r="13" spans="1:7">
      <c r="A13" s="2" t="s">
        <v>157</v>
      </c>
      <c r="B13" s="2" t="s">
        <v>2</v>
      </c>
      <c r="D13" s="31">
        <v>1138338.3781374362</v>
      </c>
      <c r="E13" s="31">
        <v>976340.65452164703</v>
      </c>
      <c r="F13" s="31">
        <v>340555.548591764</v>
      </c>
      <c r="G13" s="31">
        <v>812318</v>
      </c>
    </row>
    <row r="14" spans="1:7">
      <c r="A14" s="118" t="s">
        <v>253</v>
      </c>
      <c r="B14" s="118" t="s">
        <v>69</v>
      </c>
      <c r="C14" s="21"/>
      <c r="D14" s="33">
        <v>78924.26040473982</v>
      </c>
      <c r="E14" s="33">
        <v>-205270.76916554038</v>
      </c>
      <c r="F14" s="33">
        <v>18399</v>
      </c>
      <c r="G14" s="33">
        <v>135125.12675258121</v>
      </c>
    </row>
    <row r="15" spans="1:7" ht="52">
      <c r="A15" s="119" t="s">
        <v>204</v>
      </c>
      <c r="B15" s="119" t="s">
        <v>121</v>
      </c>
      <c r="C15" s="21"/>
      <c r="D15" s="33">
        <f>Revenues!D22</f>
        <v>105527</v>
      </c>
      <c r="E15" s="33">
        <f>Revenues!E22</f>
        <v>234520</v>
      </c>
      <c r="F15" s="33">
        <v>89262</v>
      </c>
      <c r="G15" s="139">
        <v>213100</v>
      </c>
    </row>
    <row r="16" spans="1:7">
      <c r="A16" s="2" t="s">
        <v>158</v>
      </c>
      <c r="B16" s="2" t="s">
        <v>3</v>
      </c>
      <c r="D16" s="31">
        <v>65211.780339620935</v>
      </c>
      <c r="E16" s="31">
        <v>56821.39137728131</v>
      </c>
      <c r="F16" s="31">
        <v>14794.201859385001</v>
      </c>
      <c r="G16" s="31">
        <v>30071.113678244135</v>
      </c>
    </row>
    <row r="17" spans="1:7">
      <c r="A17" s="2" t="s">
        <v>159</v>
      </c>
      <c r="B17" s="2" t="s">
        <v>4</v>
      </c>
      <c r="D17" s="31">
        <v>60620.663535096741</v>
      </c>
      <c r="E17" s="31">
        <v>104855.93639254088</v>
      </c>
      <c r="F17" s="31">
        <v>26906.693073781549</v>
      </c>
      <c r="G17" s="31">
        <v>52038.809441569763</v>
      </c>
    </row>
    <row r="18" spans="1:7" s="6" customFormat="1">
      <c r="A18" s="5" t="s">
        <v>160</v>
      </c>
      <c r="B18" s="5" t="s">
        <v>65</v>
      </c>
      <c r="D18" s="32">
        <v>-599135.95806504437</v>
      </c>
      <c r="E18" s="32">
        <v>-605894.37506663718</v>
      </c>
      <c r="F18" s="32">
        <v>-145400.34342810014</v>
      </c>
      <c r="G18" s="32">
        <v>-291338.63696468133</v>
      </c>
    </row>
    <row r="19" spans="1:7">
      <c r="A19" s="2" t="s">
        <v>157</v>
      </c>
      <c r="B19" s="2" t="s">
        <v>66</v>
      </c>
      <c r="D19" s="31">
        <v>-477675.6429915867</v>
      </c>
      <c r="E19" s="31">
        <v>-468381.47509480157</v>
      </c>
      <c r="F19" s="31">
        <v>-122767.55342081822</v>
      </c>
      <c r="G19" s="31">
        <v>-244317.6502255901</v>
      </c>
    </row>
    <row r="20" spans="1:7">
      <c r="A20" s="2" t="s">
        <v>158</v>
      </c>
      <c r="B20" s="2" t="s">
        <v>3</v>
      </c>
      <c r="D20" s="31">
        <v>-66487.805468365303</v>
      </c>
      <c r="E20" s="31">
        <v>-67620.273327055198</v>
      </c>
      <c r="F20" s="31">
        <v>-10984.506601143865</v>
      </c>
      <c r="G20" s="31">
        <v>-21657.846873561179</v>
      </c>
    </row>
    <row r="21" spans="1:7">
      <c r="A21" s="2" t="s">
        <v>159</v>
      </c>
      <c r="B21" s="2" t="s">
        <v>4</v>
      </c>
      <c r="D21" s="31">
        <v>-54972.509605092309</v>
      </c>
      <c r="E21" s="31">
        <v>-69892.626644780437</v>
      </c>
      <c r="F21" s="31">
        <v>-11648.28340613804</v>
      </c>
      <c r="G21" s="31">
        <v>-25363.139865530095</v>
      </c>
    </row>
    <row r="22" spans="1:7" s="6" customFormat="1">
      <c r="A22" s="5" t="s">
        <v>161</v>
      </c>
      <c r="B22" s="5" t="s">
        <v>5</v>
      </c>
      <c r="D22" s="32">
        <v>665034.87753362104</v>
      </c>
      <c r="E22" s="32">
        <v>532123.60722483206</v>
      </c>
      <c r="F22" s="32">
        <v>236856.10009683043</v>
      </c>
      <c r="G22" s="32">
        <v>603089.27512615942</v>
      </c>
    </row>
    <row r="23" spans="1:7">
      <c r="A23" s="9" t="s">
        <v>162</v>
      </c>
      <c r="B23" s="9" t="s">
        <v>6</v>
      </c>
      <c r="D23" s="35">
        <f>D22/D12</f>
        <v>0.52606403462900009</v>
      </c>
      <c r="E23" s="35">
        <f>E22/E12</f>
        <v>0.46758804826033457</v>
      </c>
      <c r="F23" s="35">
        <f>F22/F12</f>
        <v>0.61962618056269037</v>
      </c>
      <c r="G23" s="35">
        <f>G22/G12</f>
        <v>0.6731976010923364</v>
      </c>
    </row>
    <row r="24" spans="1:7">
      <c r="A24" s="2" t="s">
        <v>157</v>
      </c>
      <c r="B24" s="2" t="s">
        <v>2</v>
      </c>
      <c r="D24" s="34">
        <f>D13+D19</f>
        <v>660662.73514584952</v>
      </c>
      <c r="E24" s="34">
        <f>E13+E19</f>
        <v>507959.17942684545</v>
      </c>
      <c r="F24" s="34">
        <f>F13+F19</f>
        <v>217787.99517094577</v>
      </c>
      <c r="G24" s="34">
        <f>G13+G19</f>
        <v>568000.3497744099</v>
      </c>
    </row>
    <row r="25" spans="1:7">
      <c r="A25" s="9" t="s">
        <v>162</v>
      </c>
      <c r="B25" s="9" t="s">
        <v>6</v>
      </c>
      <c r="D25" s="36">
        <f>D24/D13</f>
        <v>0.58037464767447644</v>
      </c>
      <c r="E25" s="36">
        <f>E24/E13</f>
        <v>0.52026838898326666</v>
      </c>
      <c r="F25" s="36">
        <f>F24/F13</f>
        <v>0.63950799237165257</v>
      </c>
      <c r="G25" s="36">
        <f>G24/G13</f>
        <v>0.69923398198046816</v>
      </c>
    </row>
    <row r="26" spans="1:7">
      <c r="A26" s="2" t="s">
        <v>158</v>
      </c>
      <c r="B26" s="2" t="s">
        <v>3</v>
      </c>
      <c r="D26" s="34">
        <f>D16+D20</f>
        <v>-1276.025128744368</v>
      </c>
      <c r="E26" s="34">
        <f>E16+E20</f>
        <v>-10798.881949773888</v>
      </c>
      <c r="F26" s="34">
        <f>F16+F20</f>
        <v>3809.6952582411359</v>
      </c>
      <c r="G26" s="34">
        <f>G16+G20</f>
        <v>8413.2668046829567</v>
      </c>
    </row>
    <row r="27" spans="1:7">
      <c r="A27" s="9" t="s">
        <v>162</v>
      </c>
      <c r="B27" s="9" t="s">
        <v>6</v>
      </c>
      <c r="D27" s="37">
        <f>D26/D16</f>
        <v>-1.9567402118127561E-2</v>
      </c>
      <c r="E27" s="37">
        <f>E26/E16</f>
        <v>-0.19004958674932351</v>
      </c>
      <c r="F27" s="37">
        <f>F26/F16</f>
        <v>0.25751272657026636</v>
      </c>
      <c r="G27" s="37">
        <f>G26/G16</f>
        <v>0.27977902297545404</v>
      </c>
    </row>
    <row r="28" spans="1:7">
      <c r="A28" s="2" t="s">
        <v>159</v>
      </c>
      <c r="B28" s="2" t="s">
        <v>4</v>
      </c>
      <c r="D28" s="34">
        <f>D17+D21</f>
        <v>5648.1539300044315</v>
      </c>
      <c r="E28" s="34">
        <f>E17+E21</f>
        <v>34963.309747760446</v>
      </c>
      <c r="F28" s="34">
        <f>F17+F21</f>
        <v>15258.409667643509</v>
      </c>
      <c r="G28" s="34">
        <f>G17+G21</f>
        <v>26675.669576039669</v>
      </c>
    </row>
    <row r="29" spans="1:7">
      <c r="A29" s="9" t="s">
        <v>162</v>
      </c>
      <c r="B29" s="9" t="s">
        <v>6</v>
      </c>
      <c r="D29" s="37">
        <f>D28/D17</f>
        <v>9.3172090185624487E-2</v>
      </c>
      <c r="E29" s="37">
        <f>E28/E17</f>
        <v>0.33344139541008977</v>
      </c>
      <c r="F29" s="37">
        <f>F28/F17</f>
        <v>0.56708602672959563</v>
      </c>
      <c r="G29" s="37">
        <f>G28/G17</f>
        <v>0.51261106590056893</v>
      </c>
    </row>
    <row r="30" spans="1:7" s="6" customFormat="1">
      <c r="A30" s="5" t="s">
        <v>163</v>
      </c>
      <c r="B30" s="5" t="s">
        <v>7</v>
      </c>
      <c r="D30" s="32">
        <v>-178281.88681293296</v>
      </c>
      <c r="E30" s="32">
        <v>-159925.84387877499</v>
      </c>
      <c r="F30" s="32">
        <v>-42244.348603212005</v>
      </c>
      <c r="G30" s="32">
        <v>-91936.236907021594</v>
      </c>
    </row>
    <row r="31" spans="1:7">
      <c r="A31" s="5" t="s">
        <v>8</v>
      </c>
      <c r="B31" s="5" t="s">
        <v>8</v>
      </c>
      <c r="C31" s="6"/>
      <c r="D31" s="39">
        <v>484383.71207745571</v>
      </c>
      <c r="E31" s="39">
        <v>378804.71906305198</v>
      </c>
      <c r="F31" s="39">
        <v>192524.23191196544</v>
      </c>
      <c r="G31" s="39">
        <v>509537.61525148666</v>
      </c>
    </row>
    <row r="32" spans="1:7">
      <c r="A32" s="2" t="s">
        <v>164</v>
      </c>
      <c r="B32" s="2" t="s">
        <v>9</v>
      </c>
      <c r="D32" s="36">
        <f>D31/D12</f>
        <v>0.38316313699074517</v>
      </c>
      <c r="E32" s="36">
        <f>E31/E12</f>
        <v>0.33286356187474769</v>
      </c>
      <c r="F32" s="36">
        <f>F31/F12</f>
        <v>0.50365202516045782</v>
      </c>
      <c r="G32" s="36">
        <f>G31/G12</f>
        <v>0.56877068520552765</v>
      </c>
    </row>
    <row r="33" spans="1:7">
      <c r="A33" s="2" t="s">
        <v>165</v>
      </c>
      <c r="B33" s="2" t="s">
        <v>10</v>
      </c>
      <c r="D33" s="31">
        <v>-126129.72015468414</v>
      </c>
      <c r="E33" s="31">
        <v>-127823.49382896975</v>
      </c>
      <c r="F33" s="31">
        <v>-29877.554420237429</v>
      </c>
      <c r="G33" s="31">
        <v>-26497.907133887747</v>
      </c>
    </row>
    <row r="34" spans="1:7">
      <c r="A34" s="2" t="s">
        <v>169</v>
      </c>
      <c r="B34" s="2" t="s">
        <v>45</v>
      </c>
      <c r="D34" s="31">
        <f>PnL!D33</f>
        <v>-37153</v>
      </c>
      <c r="E34" s="31">
        <f>PnL!E33</f>
        <v>-123442.79140576013</v>
      </c>
      <c r="F34" s="31">
        <v>-24072.194394494214</v>
      </c>
      <c r="G34" s="31">
        <v>-61895.965492427691</v>
      </c>
    </row>
    <row r="35" spans="1:7">
      <c r="A35" s="5" t="s">
        <v>166</v>
      </c>
      <c r="B35" s="5" t="s">
        <v>14</v>
      </c>
      <c r="C35" s="6"/>
      <c r="D35" s="32">
        <v>277056.59496775572</v>
      </c>
      <c r="E35" s="32">
        <v>80997.526359942567</v>
      </c>
      <c r="F35" s="32">
        <v>127244.34868780158</v>
      </c>
      <c r="G35" s="32">
        <v>395603.6805935548</v>
      </c>
    </row>
    <row r="36" spans="1:7">
      <c r="A36" s="2" t="s">
        <v>167</v>
      </c>
      <c r="B36" s="2" t="s">
        <v>11</v>
      </c>
      <c r="D36" s="36">
        <f>D35/D12</f>
        <v>0.21916070133019738</v>
      </c>
      <c r="E36" s="36">
        <f>E35/E12</f>
        <v>7.1174206049757729E-2</v>
      </c>
      <c r="F36" s="36">
        <f>F35/F12</f>
        <v>0.33287692292230203</v>
      </c>
      <c r="G36" s="36">
        <f>G35/G12</f>
        <v>0.4415920822056883</v>
      </c>
    </row>
    <row r="37" spans="1:7">
      <c r="A37" s="6" t="s">
        <v>168</v>
      </c>
      <c r="B37" s="6" t="s">
        <v>15</v>
      </c>
      <c r="C37" s="6"/>
      <c r="D37" s="38">
        <f>D31+D10-D13</f>
        <v>1128488.3339400194</v>
      </c>
      <c r="E37" s="38">
        <f>E31+E10-E13</f>
        <v>1236338.5294226143</v>
      </c>
      <c r="F37" s="38">
        <f>F31+F10-F13</f>
        <v>363697.05703578138</v>
      </c>
      <c r="G37" s="38">
        <f>G31+G10-G13</f>
        <v>762350.27488795668</v>
      </c>
    </row>
    <row r="38" spans="1:7" ht="52.5">
      <c r="A38" s="131" t="s">
        <v>205</v>
      </c>
      <c r="B38" s="131" t="s">
        <v>123</v>
      </c>
      <c r="D38" s="18"/>
      <c r="E38" s="18"/>
      <c r="F38" s="18"/>
      <c r="G38" s="18"/>
    </row>
    <row r="40" spans="1:7">
      <c r="D40" s="20"/>
      <c r="E40" s="20"/>
      <c r="F40" s="20"/>
      <c r="G40" s="20"/>
    </row>
    <row r="41" spans="1:7">
      <c r="D41" s="13"/>
      <c r="E41" s="13"/>
      <c r="F41" s="13"/>
      <c r="G41" s="13"/>
    </row>
    <row r="42" spans="1:7">
      <c r="D42" s="13"/>
      <c r="E42" s="13"/>
      <c r="F42" s="13"/>
      <c r="G42" s="13"/>
    </row>
    <row r="43" spans="1:7">
      <c r="D43" s="13"/>
      <c r="E43" s="13"/>
      <c r="F43" s="13"/>
      <c r="G43" s="13"/>
    </row>
    <row r="44" spans="1:7">
      <c r="D44" s="13"/>
      <c r="E44" s="13"/>
      <c r="F44" s="13"/>
      <c r="G44" s="13"/>
    </row>
    <row r="45" spans="1:7">
      <c r="D45" s="20"/>
      <c r="E45" s="20"/>
      <c r="F45" s="20"/>
      <c r="G45" s="20"/>
    </row>
    <row r="46" spans="1:7">
      <c r="D46" s="13"/>
      <c r="E46" s="13"/>
      <c r="F46" s="13"/>
      <c r="G46" s="13"/>
    </row>
    <row r="47" spans="1:7">
      <c r="D47" s="13"/>
      <c r="E47" s="13"/>
      <c r="F47" s="13"/>
      <c r="G47" s="13"/>
    </row>
    <row r="48" spans="1:7">
      <c r="D48" s="13"/>
      <c r="E48" s="13"/>
      <c r="F48" s="13"/>
      <c r="G48" s="13"/>
    </row>
    <row r="49" spans="4:7">
      <c r="D49" s="13"/>
      <c r="E49" s="13"/>
      <c r="F49" s="13"/>
      <c r="G49"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topLeftCell="A4" zoomScaleNormal="100" workbookViewId="0">
      <pane xSplit="2" topLeftCell="C1" activePane="topRight" state="frozen"/>
      <selection activeCell="C1" sqref="C1:I1"/>
      <selection pane="topRight" activeCell="G8" sqref="G8:G15"/>
    </sheetView>
  </sheetViews>
  <sheetFormatPr defaultColWidth="9.1796875" defaultRowHeight="13"/>
  <cols>
    <col min="1" max="1" width="39.81640625" style="3" customWidth="1"/>
    <col min="2" max="2" width="55.08984375" style="3" customWidth="1"/>
    <col min="3" max="3" width="2.26953125" style="3" customWidth="1"/>
    <col min="4" max="7" width="8.81640625" style="3" bestFit="1" customWidth="1"/>
    <col min="8" max="16384" width="9.1796875" style="3"/>
  </cols>
  <sheetData>
    <row r="1" spans="1:14" ht="14.5">
      <c r="B1" s="132" t="s">
        <v>207</v>
      </c>
    </row>
    <row r="7" spans="1:14" s="6" customFormat="1">
      <c r="A7" s="41" t="s">
        <v>151</v>
      </c>
      <c r="B7" s="41" t="s">
        <v>63</v>
      </c>
      <c r="C7" s="3"/>
      <c r="D7" s="55">
        <v>2019</v>
      </c>
      <c r="E7" s="55">
        <v>2020</v>
      </c>
      <c r="F7" s="55" t="s">
        <v>245</v>
      </c>
      <c r="G7" s="55" t="s">
        <v>255</v>
      </c>
    </row>
    <row r="8" spans="1:14" ht="24.5" customHeight="1">
      <c r="A8" s="60" t="s">
        <v>124</v>
      </c>
      <c r="B8" s="60" t="s">
        <v>77</v>
      </c>
      <c r="D8" s="40">
        <v>1064327</v>
      </c>
      <c r="E8" s="40">
        <v>1083412</v>
      </c>
      <c r="F8" s="40">
        <v>256338.9742669914</v>
      </c>
      <c r="G8" s="40">
        <v>508910.83226049377</v>
      </c>
      <c r="I8" s="6"/>
      <c r="J8" s="6"/>
      <c r="K8" s="6"/>
      <c r="L8" s="6"/>
      <c r="M8" s="6"/>
      <c r="N8" s="6"/>
    </row>
    <row r="9" spans="1:14" ht="26">
      <c r="A9" s="60" t="s">
        <v>125</v>
      </c>
      <c r="B9" s="60" t="s">
        <v>78</v>
      </c>
      <c r="D9" s="40">
        <v>0</v>
      </c>
      <c r="E9" s="40">
        <v>6831</v>
      </c>
      <c r="F9" s="40">
        <v>10700.269790263028</v>
      </c>
      <c r="G9" s="40">
        <v>22944.584034449676</v>
      </c>
      <c r="I9" s="6"/>
      <c r="J9" s="6"/>
      <c r="K9" s="6"/>
      <c r="L9" s="6"/>
      <c r="M9" s="6"/>
      <c r="N9" s="6"/>
    </row>
    <row r="10" spans="1:14">
      <c r="A10" s="60" t="s">
        <v>126</v>
      </c>
      <c r="B10" s="60" t="s">
        <v>79</v>
      </c>
      <c r="D10" s="40">
        <v>4408</v>
      </c>
      <c r="E10" s="40">
        <v>4130</v>
      </c>
      <c r="F10" s="40">
        <v>2052</v>
      </c>
      <c r="G10" s="40">
        <v>3774</v>
      </c>
      <c r="I10" s="6"/>
      <c r="J10" s="6"/>
      <c r="K10" s="6"/>
      <c r="L10" s="6"/>
      <c r="M10" s="6"/>
      <c r="N10" s="6"/>
    </row>
    <row r="11" spans="1:14" ht="26">
      <c r="A11" s="60" t="s">
        <v>127</v>
      </c>
      <c r="B11" s="60" t="s">
        <v>80</v>
      </c>
      <c r="D11" s="40">
        <v>-27404</v>
      </c>
      <c r="E11" s="40">
        <v>-27114</v>
      </c>
      <c r="F11" s="40">
        <v>-9443</v>
      </c>
      <c r="G11" s="40">
        <v>-17337</v>
      </c>
      <c r="I11" s="6"/>
      <c r="J11" s="6"/>
      <c r="K11" s="6"/>
      <c r="L11" s="6"/>
      <c r="M11" s="6"/>
      <c r="N11" s="6"/>
    </row>
    <row r="12" spans="1:14">
      <c r="A12" s="58" t="s">
        <v>128</v>
      </c>
      <c r="B12" s="58" t="s">
        <v>81</v>
      </c>
      <c r="D12" s="40">
        <v>76538.780339620935</v>
      </c>
      <c r="E12" s="40">
        <v>66421.8</v>
      </c>
      <c r="F12" s="40">
        <v>17084.865795468097</v>
      </c>
      <c r="G12" s="40">
        <v>34355.203265396885</v>
      </c>
      <c r="I12" s="6"/>
      <c r="J12" s="6"/>
      <c r="K12" s="6"/>
      <c r="L12" s="6"/>
      <c r="M12" s="6"/>
      <c r="N12" s="6"/>
    </row>
    <row r="13" spans="1:14">
      <c r="A13" s="58" t="s">
        <v>129</v>
      </c>
      <c r="B13" s="58" t="s">
        <v>82</v>
      </c>
      <c r="D13" s="40">
        <v>8687</v>
      </c>
      <c r="E13" s="40">
        <v>19792</v>
      </c>
      <c r="F13" s="40">
        <v>813</v>
      </c>
      <c r="G13" s="40">
        <v>1429.8074300000001</v>
      </c>
      <c r="I13" s="6"/>
      <c r="J13" s="6"/>
      <c r="K13" s="6"/>
      <c r="L13" s="6"/>
      <c r="M13" s="6"/>
      <c r="N13" s="6"/>
    </row>
    <row r="14" spans="1:14">
      <c r="A14" s="60" t="s">
        <v>130</v>
      </c>
      <c r="B14" s="60" t="s">
        <v>83</v>
      </c>
      <c r="D14" s="40">
        <v>0</v>
      </c>
      <c r="E14" s="40">
        <v>-1802.8928976884913</v>
      </c>
      <c r="F14" s="40">
        <v>1193.6420318181813</v>
      </c>
      <c r="G14" s="40">
        <v>2057.2382303510949</v>
      </c>
      <c r="I14" s="6"/>
      <c r="J14" s="6"/>
      <c r="K14" s="6"/>
      <c r="L14" s="6"/>
      <c r="M14" s="6"/>
      <c r="N14" s="6"/>
    </row>
    <row r="15" spans="1:14" ht="13.5" thickBot="1">
      <c r="A15" s="61" t="s">
        <v>131</v>
      </c>
      <c r="B15" s="61" t="s">
        <v>84</v>
      </c>
      <c r="D15" s="51">
        <v>146300.40174218043</v>
      </c>
      <c r="E15" s="51">
        <v>6142.5706150850056</v>
      </c>
      <c r="F15" s="51">
        <v>104330.14304862585</v>
      </c>
      <c r="G15" s="51">
        <v>339723.06532912247</v>
      </c>
      <c r="I15" s="6"/>
      <c r="J15" s="6"/>
      <c r="K15" s="6"/>
      <c r="L15" s="6"/>
      <c r="M15" s="6"/>
      <c r="N15" s="6"/>
    </row>
    <row r="16" spans="1:14" ht="55.5" customHeight="1">
      <c r="A16" s="46" t="s">
        <v>132</v>
      </c>
      <c r="B16" s="46" t="s">
        <v>85</v>
      </c>
      <c r="D16" s="57">
        <v>1272857.1820818014</v>
      </c>
      <c r="E16" s="57">
        <v>1157812.4777173966</v>
      </c>
      <c r="F16" s="57">
        <v>383069.89493316651</v>
      </c>
      <c r="G16" s="57">
        <v>895857.73054981395</v>
      </c>
      <c r="I16" s="6"/>
      <c r="J16" s="6"/>
      <c r="K16" s="6"/>
      <c r="L16" s="6"/>
      <c r="M16" s="6"/>
      <c r="N16" s="6"/>
    </row>
    <row r="17" spans="1:14">
      <c r="A17" s="45"/>
      <c r="B17" s="45"/>
      <c r="D17" s="48"/>
      <c r="E17" s="48"/>
      <c r="F17" s="48"/>
      <c r="G17" s="48"/>
      <c r="I17" s="6"/>
      <c r="J17" s="6"/>
      <c r="K17" s="6"/>
      <c r="L17" s="6"/>
      <c r="M17" s="6"/>
      <c r="N17" s="6"/>
    </row>
    <row r="18" spans="1:14">
      <c r="A18" s="58" t="s">
        <v>133</v>
      </c>
      <c r="B18" s="58" t="s">
        <v>36</v>
      </c>
      <c r="D18" s="59">
        <v>-356998</v>
      </c>
      <c r="E18" s="59">
        <v>-341862.11792727601</v>
      </c>
      <c r="F18" s="59">
        <v>-90246</v>
      </c>
      <c r="G18" s="59">
        <v>-188169</v>
      </c>
      <c r="I18" s="6"/>
      <c r="J18" s="6"/>
      <c r="K18" s="6"/>
      <c r="L18" s="6"/>
      <c r="M18" s="6"/>
      <c r="N18" s="6"/>
    </row>
    <row r="19" spans="1:14">
      <c r="A19" s="58" t="s">
        <v>134</v>
      </c>
      <c r="B19" s="58" t="s">
        <v>37</v>
      </c>
      <c r="D19" s="59">
        <v>-44043</v>
      </c>
      <c r="E19" s="59">
        <v>-46543</v>
      </c>
      <c r="F19" s="59">
        <v>-11330</v>
      </c>
      <c r="G19" s="59">
        <v>-25540</v>
      </c>
      <c r="I19" s="6"/>
      <c r="J19" s="6"/>
      <c r="K19" s="6"/>
      <c r="L19" s="6"/>
      <c r="M19" s="6"/>
      <c r="N19" s="6"/>
    </row>
    <row r="20" spans="1:14">
      <c r="A20" s="58" t="s">
        <v>135</v>
      </c>
      <c r="B20" s="58" t="s">
        <v>38</v>
      </c>
      <c r="D20" s="59">
        <v>-152389</v>
      </c>
      <c r="E20" s="59">
        <v>-134928</v>
      </c>
      <c r="F20" s="59">
        <v>-33315</v>
      </c>
      <c r="G20" s="59">
        <v>-66287</v>
      </c>
      <c r="I20" s="6"/>
      <c r="J20" s="6"/>
      <c r="K20" s="6"/>
      <c r="L20" s="6"/>
      <c r="M20" s="6"/>
      <c r="N20" s="6"/>
    </row>
    <row r="21" spans="1:14" ht="13.5" thickBot="1">
      <c r="A21" s="62" t="s">
        <v>136</v>
      </c>
      <c r="B21" s="62" t="s">
        <v>39</v>
      </c>
      <c r="D21" s="51">
        <v>-279088</v>
      </c>
      <c r="E21" s="51">
        <v>-302214.23853789998</v>
      </c>
      <c r="F21" s="51">
        <v>-66985.4562592</v>
      </c>
      <c r="G21" s="51">
        <v>-131864.474101</v>
      </c>
      <c r="I21" s="6"/>
      <c r="J21" s="6"/>
      <c r="K21" s="6"/>
      <c r="L21" s="6"/>
      <c r="M21" s="6"/>
      <c r="N21" s="6"/>
    </row>
    <row r="22" spans="1:14">
      <c r="A22" s="45"/>
      <c r="B22" s="45"/>
      <c r="D22" s="50">
        <v>-832518</v>
      </c>
      <c r="E22" s="50">
        <v>-825547.35646517598</v>
      </c>
      <c r="F22" s="50">
        <v>-201876.4562592</v>
      </c>
      <c r="G22" s="50">
        <v>-411860.474101</v>
      </c>
      <c r="I22" s="6"/>
      <c r="J22" s="6"/>
      <c r="K22" s="6"/>
      <c r="L22" s="6"/>
      <c r="M22" s="6"/>
      <c r="N22" s="6"/>
    </row>
    <row r="23" spans="1:14">
      <c r="A23" s="47"/>
      <c r="B23" s="47"/>
      <c r="D23" s="50"/>
      <c r="E23" s="50"/>
      <c r="F23" s="50"/>
      <c r="G23" s="50"/>
      <c r="I23" s="6"/>
      <c r="J23" s="6"/>
      <c r="K23" s="6"/>
      <c r="L23" s="6"/>
      <c r="M23" s="6"/>
      <c r="N23" s="6"/>
    </row>
    <row r="24" spans="1:14">
      <c r="A24" s="47" t="s">
        <v>137</v>
      </c>
      <c r="B24" s="47" t="s">
        <v>40</v>
      </c>
      <c r="D24" s="57">
        <v>440339.18208180135</v>
      </c>
      <c r="E24" s="57">
        <v>332265.12125222059</v>
      </c>
      <c r="F24" s="57">
        <v>181193.43867396651</v>
      </c>
      <c r="G24" s="57">
        <v>483998.25644881395</v>
      </c>
      <c r="I24" s="6"/>
      <c r="J24" s="6"/>
      <c r="K24" s="6"/>
      <c r="L24" s="6"/>
      <c r="M24" s="6"/>
      <c r="N24" s="6"/>
    </row>
    <row r="25" spans="1:14">
      <c r="A25" s="47"/>
      <c r="B25" s="47"/>
      <c r="D25" s="48"/>
      <c r="E25" s="48"/>
      <c r="F25" s="48"/>
      <c r="G25" s="48"/>
      <c r="I25" s="6"/>
      <c r="J25" s="6"/>
      <c r="K25" s="6"/>
      <c r="L25" s="6"/>
      <c r="M25" s="6"/>
      <c r="N25" s="6"/>
    </row>
    <row r="26" spans="1:14">
      <c r="A26" s="45" t="s">
        <v>138</v>
      </c>
      <c r="B26" s="45" t="s">
        <v>41</v>
      </c>
      <c r="D26" s="40">
        <v>211</v>
      </c>
      <c r="E26" s="40">
        <v>89</v>
      </c>
      <c r="F26" s="40">
        <v>13</v>
      </c>
      <c r="G26" s="40">
        <v>26</v>
      </c>
      <c r="I26" s="6"/>
      <c r="J26" s="6"/>
      <c r="K26" s="6"/>
      <c r="L26" s="6"/>
      <c r="M26" s="6"/>
      <c r="N26" s="6"/>
    </row>
    <row r="27" spans="1:14">
      <c r="A27" s="45" t="s">
        <v>139</v>
      </c>
      <c r="B27" s="45" t="s">
        <v>42</v>
      </c>
      <c r="D27" s="59">
        <v>-126341</v>
      </c>
      <c r="E27" s="59">
        <v>-127913</v>
      </c>
      <c r="F27" s="59">
        <v>-29890.554420237429</v>
      </c>
      <c r="G27" s="59">
        <v>-26523.907133887747</v>
      </c>
      <c r="I27" s="6"/>
      <c r="J27" s="6"/>
      <c r="K27" s="6"/>
      <c r="L27" s="6"/>
      <c r="M27" s="6"/>
      <c r="N27" s="6"/>
    </row>
    <row r="28" spans="1:14" ht="13.5" thickBot="1">
      <c r="A28" s="63" t="s">
        <v>140</v>
      </c>
      <c r="B28" s="63" t="s">
        <v>86</v>
      </c>
      <c r="D28" s="52">
        <v>-2767</v>
      </c>
      <c r="E28" s="52">
        <v>-2546</v>
      </c>
      <c r="F28" s="52">
        <v>-549.80664552600001</v>
      </c>
      <c r="G28" s="52">
        <v>-1080</v>
      </c>
      <c r="I28" s="6"/>
      <c r="J28" s="6"/>
      <c r="K28" s="6"/>
      <c r="L28" s="6"/>
      <c r="M28" s="6"/>
      <c r="N28" s="6"/>
    </row>
    <row r="29" spans="1:14">
      <c r="A29" s="47" t="s">
        <v>141</v>
      </c>
      <c r="B29" s="47" t="s">
        <v>43</v>
      </c>
      <c r="D29" s="64">
        <v>-126129</v>
      </c>
      <c r="E29" s="64">
        <v>-127824</v>
      </c>
      <c r="F29" s="64">
        <v>-29877.554420237429</v>
      </c>
      <c r="G29" s="64">
        <v>-26497.907133887747</v>
      </c>
      <c r="I29" s="6"/>
      <c r="J29" s="6"/>
      <c r="K29" s="6"/>
      <c r="L29" s="6"/>
      <c r="M29" s="6"/>
      <c r="N29" s="6"/>
    </row>
    <row r="30" spans="1:14">
      <c r="A30" s="47"/>
      <c r="B30" s="47"/>
      <c r="D30" s="48"/>
      <c r="E30" s="48"/>
      <c r="F30" s="48"/>
      <c r="G30" s="48"/>
      <c r="I30" s="6"/>
      <c r="J30" s="6"/>
      <c r="K30" s="6"/>
      <c r="L30" s="6"/>
      <c r="M30" s="6"/>
      <c r="N30" s="6"/>
    </row>
    <row r="31" spans="1:14">
      <c r="A31" s="47" t="s">
        <v>142</v>
      </c>
      <c r="B31" s="47" t="s">
        <v>44</v>
      </c>
      <c r="D31" s="57">
        <v>314210.18208180135</v>
      </c>
      <c r="E31" s="57">
        <v>204441.12125222059</v>
      </c>
      <c r="F31" s="57">
        <v>151315.88425372908</v>
      </c>
      <c r="G31" s="57">
        <v>457500.34931492619</v>
      </c>
      <c r="I31" s="6"/>
      <c r="J31" s="6"/>
      <c r="K31" s="6"/>
      <c r="L31" s="6"/>
      <c r="M31" s="6"/>
    </row>
    <row r="32" spans="1:14">
      <c r="A32" s="47"/>
      <c r="B32" s="47"/>
      <c r="D32" s="48"/>
      <c r="E32" s="48"/>
      <c r="F32" s="48"/>
      <c r="G32" s="48"/>
      <c r="I32" s="6"/>
      <c r="J32" s="6"/>
      <c r="K32" s="6"/>
      <c r="L32" s="6"/>
      <c r="M32" s="6"/>
    </row>
    <row r="33" spans="1:13">
      <c r="A33" s="45" t="s">
        <v>143</v>
      </c>
      <c r="B33" s="45" t="s">
        <v>45</v>
      </c>
      <c r="D33" s="50">
        <v>-37153</v>
      </c>
      <c r="E33" s="50">
        <v>-123442.79140576013</v>
      </c>
      <c r="F33" s="50">
        <v>-24072</v>
      </c>
      <c r="G33" s="50">
        <v>-61896</v>
      </c>
      <c r="I33" s="6"/>
      <c r="J33" s="6"/>
      <c r="K33" s="6"/>
      <c r="L33" s="6"/>
      <c r="M33" s="6"/>
    </row>
    <row r="34" spans="1:13">
      <c r="A34" s="45"/>
      <c r="B34" s="45"/>
      <c r="D34" s="48"/>
      <c r="E34" s="48"/>
      <c r="F34" s="48"/>
      <c r="G34" s="48"/>
      <c r="I34" s="6"/>
      <c r="J34" s="6"/>
      <c r="K34" s="6"/>
      <c r="L34" s="6"/>
      <c r="M34" s="6"/>
    </row>
    <row r="35" spans="1:13" ht="13.5" thickBot="1">
      <c r="A35" s="47" t="s">
        <v>144</v>
      </c>
      <c r="B35" s="47" t="s">
        <v>46</v>
      </c>
      <c r="D35" s="65">
        <v>277057.18208180135</v>
      </c>
      <c r="E35" s="65">
        <v>80998.32984646046</v>
      </c>
      <c r="F35" s="65">
        <v>127243.88425372908</v>
      </c>
      <c r="G35" s="65">
        <v>395604.34931492619</v>
      </c>
      <c r="I35" s="6"/>
      <c r="J35" s="6"/>
      <c r="K35" s="6"/>
      <c r="L35" s="6"/>
      <c r="M35" s="6"/>
    </row>
    <row r="36" spans="1:13">
      <c r="A36" s="47"/>
      <c r="B36" s="47"/>
      <c r="D36" s="48"/>
      <c r="E36" s="48"/>
      <c r="F36" s="48"/>
      <c r="G36" s="48"/>
      <c r="I36" s="6"/>
      <c r="J36" s="6"/>
      <c r="K36" s="6"/>
      <c r="L36" s="6"/>
      <c r="M36" s="6"/>
    </row>
    <row r="37" spans="1:13">
      <c r="A37" s="47" t="s">
        <v>145</v>
      </c>
      <c r="B37" s="47" t="s">
        <v>47</v>
      </c>
      <c r="D37" s="48"/>
      <c r="E37" s="48"/>
      <c r="F37" s="48"/>
      <c r="G37" s="48"/>
      <c r="I37" s="6"/>
      <c r="J37" s="6"/>
      <c r="K37" s="6"/>
      <c r="L37" s="6"/>
      <c r="M37" s="6"/>
    </row>
    <row r="38" spans="1:13">
      <c r="A38" s="45" t="s">
        <v>146</v>
      </c>
      <c r="B38" s="45" t="s">
        <v>48</v>
      </c>
      <c r="D38" s="48">
        <v>276390.18208180135</v>
      </c>
      <c r="E38" s="48">
        <v>81356.32984646046</v>
      </c>
      <c r="F38" s="48">
        <v>127354.88425372908</v>
      </c>
      <c r="G38" s="48">
        <v>395783</v>
      </c>
      <c r="I38" s="6"/>
      <c r="J38" s="6"/>
      <c r="K38" s="6"/>
      <c r="L38" s="6"/>
      <c r="M38" s="6"/>
    </row>
    <row r="39" spans="1:13" ht="13.5" thickBot="1">
      <c r="A39" s="45" t="s">
        <v>147</v>
      </c>
      <c r="B39" s="45" t="s">
        <v>31</v>
      </c>
      <c r="D39" s="49">
        <v>667</v>
      </c>
      <c r="E39" s="49">
        <v>-358</v>
      </c>
      <c r="F39" s="49">
        <v>-111</v>
      </c>
      <c r="G39" s="49">
        <v>-179</v>
      </c>
      <c r="I39" s="6"/>
      <c r="J39" s="6"/>
      <c r="K39" s="6"/>
      <c r="L39" s="6"/>
      <c r="M39" s="6"/>
    </row>
    <row r="40" spans="1:13" ht="13.5" thickBot="1">
      <c r="A40" s="47" t="s">
        <v>144</v>
      </c>
      <c r="B40" s="47" t="s">
        <v>46</v>
      </c>
      <c r="D40" s="66">
        <v>277057</v>
      </c>
      <c r="E40" s="66">
        <v>80998.32984646046</v>
      </c>
      <c r="F40" s="66">
        <v>127243.88425372908</v>
      </c>
      <c r="G40" s="66">
        <v>395604</v>
      </c>
      <c r="I40" s="6"/>
      <c r="J40" s="6"/>
      <c r="K40" s="6"/>
      <c r="L40" s="6"/>
      <c r="M40" s="6"/>
    </row>
    <row r="41" spans="1:13" ht="13.5" thickTop="1">
      <c r="A41" s="47"/>
      <c r="B41" s="47"/>
      <c r="D41" s="48"/>
      <c r="E41" s="48"/>
      <c r="F41" s="48"/>
      <c r="G41" s="48"/>
      <c r="I41" s="6"/>
      <c r="J41" s="6"/>
      <c r="K41" s="6"/>
      <c r="L41" s="6"/>
      <c r="M41" s="6"/>
    </row>
    <row r="42" spans="1:13">
      <c r="A42" s="47" t="s">
        <v>148</v>
      </c>
      <c r="B42" s="47" t="s">
        <v>87</v>
      </c>
      <c r="D42" s="48"/>
      <c r="E42" s="48"/>
      <c r="F42" s="48"/>
      <c r="G42" s="48"/>
      <c r="I42" s="6"/>
      <c r="J42" s="6"/>
      <c r="K42" s="6"/>
      <c r="L42" s="6"/>
      <c r="M42" s="6"/>
    </row>
    <row r="43" spans="1:13">
      <c r="A43" s="56" t="s">
        <v>149</v>
      </c>
      <c r="B43" s="56" t="s">
        <v>49</v>
      </c>
      <c r="D43" s="53">
        <v>14.61</v>
      </c>
      <c r="E43" s="53">
        <v>4.2872055373689451</v>
      </c>
      <c r="F43" s="53">
        <v>6.7031557025786368</v>
      </c>
      <c r="G43" s="53">
        <v>20.819184835180089</v>
      </c>
      <c r="I43" s="6"/>
      <c r="J43" s="6"/>
      <c r="K43" s="6"/>
      <c r="L43" s="6"/>
      <c r="M43" s="6"/>
    </row>
    <row r="44" spans="1:13">
      <c r="A44" s="56" t="s">
        <v>150</v>
      </c>
      <c r="B44" s="56" t="s">
        <v>50</v>
      </c>
      <c r="D44" s="53">
        <v>14.3</v>
      </c>
      <c r="E44" s="53">
        <v>4.2242355855770803</v>
      </c>
      <c r="F44" s="53">
        <v>6.5397274850680294</v>
      </c>
      <c r="G44" s="53">
        <v>20.275744715804016</v>
      </c>
      <c r="I44" s="6"/>
      <c r="J44" s="6"/>
      <c r="K44" s="6"/>
      <c r="L44" s="6"/>
      <c r="M44" s="6"/>
    </row>
    <row r="45" spans="1:13">
      <c r="D45" s="54"/>
      <c r="E45" s="54"/>
      <c r="F45" s="54"/>
      <c r="G45" s="54"/>
      <c r="I45" s="6"/>
      <c r="J45" s="6"/>
      <c r="K45" s="6"/>
      <c r="L45" s="6"/>
      <c r="M45" s="6"/>
    </row>
    <row r="46" spans="1:13">
      <c r="D46" s="54"/>
      <c r="E46" s="54"/>
      <c r="F46" s="54"/>
      <c r="G46" s="54"/>
      <c r="I46" s="6"/>
      <c r="J46" s="6"/>
      <c r="K46" s="6"/>
      <c r="L46" s="6"/>
      <c r="M46" s="6"/>
    </row>
    <row r="47" spans="1:13">
      <c r="D47" s="54"/>
      <c r="E47" s="54"/>
      <c r="F47" s="54"/>
      <c r="G47" s="54"/>
      <c r="I47" s="6"/>
      <c r="J47" s="6"/>
      <c r="K47" s="6"/>
      <c r="L47" s="6"/>
      <c r="M47" s="6"/>
    </row>
    <row r="48" spans="1:13">
      <c r="D48" s="54"/>
      <c r="E48" s="54"/>
      <c r="F48" s="54"/>
      <c r="G48" s="54"/>
      <c r="I48" s="6"/>
      <c r="J48" s="6"/>
      <c r="K48" s="6"/>
      <c r="L48" s="6"/>
      <c r="M48" s="6"/>
    </row>
    <row r="49" spans="4:13">
      <c r="D49" s="54"/>
      <c r="E49" s="54"/>
      <c r="F49" s="54"/>
      <c r="G49" s="54"/>
      <c r="I49" s="6"/>
      <c r="J49" s="6"/>
      <c r="K49" s="6"/>
      <c r="L49" s="6"/>
      <c r="M49" s="6"/>
    </row>
    <row r="50" spans="4:13">
      <c r="D50" s="54"/>
      <c r="E50" s="54"/>
      <c r="F50" s="54"/>
      <c r="G50" s="54"/>
      <c r="I50" s="6"/>
      <c r="J50" s="6"/>
      <c r="K50" s="6"/>
      <c r="L50" s="6"/>
      <c r="M50" s="6"/>
    </row>
    <row r="51" spans="4:13">
      <c r="D51" s="54"/>
      <c r="E51" s="54"/>
      <c r="F51" s="54"/>
      <c r="G51" s="54"/>
      <c r="I51" s="6"/>
      <c r="J51" s="6"/>
      <c r="K51" s="6"/>
      <c r="L51" s="6"/>
      <c r="M51" s="6"/>
    </row>
    <row r="52" spans="4:13">
      <c r="D52" s="54"/>
      <c r="E52" s="54"/>
      <c r="F52" s="54"/>
      <c r="G52" s="54"/>
      <c r="I52" s="6"/>
      <c r="J52" s="6"/>
      <c r="K52" s="6"/>
      <c r="L52" s="6"/>
      <c r="M52" s="6"/>
    </row>
    <row r="53" spans="4:13">
      <c r="D53" s="54"/>
      <c r="E53" s="54"/>
      <c r="F53" s="54"/>
      <c r="G53" s="54"/>
      <c r="I53" s="6"/>
      <c r="J53" s="6"/>
      <c r="K53" s="6"/>
      <c r="L53" s="6"/>
      <c r="M53" s="6"/>
    </row>
    <row r="54" spans="4:13">
      <c r="D54" s="54"/>
      <c r="E54" s="54"/>
      <c r="F54" s="54"/>
      <c r="G54" s="54"/>
      <c r="I54" s="6"/>
      <c r="J54" s="6"/>
      <c r="K54" s="6"/>
      <c r="L54" s="6"/>
      <c r="M54" s="6"/>
    </row>
    <row r="55" spans="4:13">
      <c r="D55" s="54"/>
      <c r="E55" s="54"/>
      <c r="F55" s="54"/>
      <c r="G55" s="54"/>
      <c r="I55" s="6"/>
      <c r="J55" s="6"/>
      <c r="K55" s="6"/>
      <c r="L55" s="6"/>
      <c r="M55" s="6"/>
    </row>
    <row r="56" spans="4:13">
      <c r="D56" s="54"/>
      <c r="E56" s="54"/>
      <c r="F56" s="54"/>
      <c r="G56" s="54"/>
      <c r="I56" s="6"/>
      <c r="J56" s="6"/>
      <c r="K56" s="6"/>
      <c r="L56" s="6"/>
      <c r="M56" s="6"/>
    </row>
    <row r="57" spans="4:13">
      <c r="D57" s="54"/>
      <c r="E57" s="54"/>
      <c r="F57" s="54"/>
      <c r="G57" s="54"/>
      <c r="I57" s="6"/>
      <c r="J57" s="6"/>
      <c r="K57" s="6"/>
      <c r="L57" s="6"/>
      <c r="M57" s="6"/>
    </row>
    <row r="58" spans="4:13">
      <c r="D58" s="54"/>
      <c r="E58" s="54"/>
      <c r="F58" s="54"/>
      <c r="G58" s="54"/>
      <c r="I58" s="6"/>
      <c r="J58" s="6"/>
      <c r="K58" s="6"/>
      <c r="L58" s="6"/>
      <c r="M58" s="6"/>
    </row>
    <row r="59" spans="4:13">
      <c r="D59" s="54"/>
      <c r="E59" s="54"/>
      <c r="F59" s="54"/>
      <c r="G59" s="54"/>
      <c r="I59" s="6"/>
      <c r="J59" s="6"/>
      <c r="K59" s="6"/>
      <c r="L59" s="6"/>
      <c r="M59" s="6"/>
    </row>
    <row r="60" spans="4:13">
      <c r="D60" s="54"/>
      <c r="E60" s="54"/>
      <c r="F60" s="54"/>
      <c r="G60" s="54"/>
      <c r="I60" s="6"/>
      <c r="J60" s="6"/>
      <c r="K60" s="6"/>
      <c r="L60" s="6"/>
      <c r="M60" s="6"/>
    </row>
    <row r="61" spans="4:13">
      <c r="D61" s="54"/>
      <c r="E61" s="54"/>
      <c r="F61" s="54"/>
      <c r="G61" s="54"/>
      <c r="I61" s="6"/>
      <c r="J61" s="6"/>
      <c r="K61" s="6"/>
      <c r="L61" s="6"/>
      <c r="M61" s="6"/>
    </row>
    <row r="62" spans="4:13">
      <c r="D62" s="54"/>
      <c r="E62" s="54"/>
      <c r="F62" s="54"/>
      <c r="G62" s="54"/>
      <c r="I62" s="6"/>
      <c r="J62" s="6"/>
      <c r="K62" s="6"/>
      <c r="L62" s="6"/>
      <c r="M62" s="6"/>
    </row>
    <row r="63" spans="4:13">
      <c r="D63" s="54"/>
      <c r="E63" s="54"/>
      <c r="F63" s="54"/>
      <c r="G63" s="54"/>
      <c r="I63" s="6"/>
      <c r="J63" s="6"/>
      <c r="K63" s="6"/>
      <c r="L63" s="6"/>
      <c r="M63" s="6"/>
    </row>
    <row r="64" spans="4:13">
      <c r="D64" s="54"/>
      <c r="E64" s="54"/>
      <c r="F64" s="54"/>
      <c r="G64" s="54"/>
      <c r="I64" s="6"/>
      <c r="J64" s="6"/>
      <c r="K64" s="6"/>
      <c r="L64" s="6"/>
      <c r="M64" s="6"/>
    </row>
    <row r="65" spans="4:13">
      <c r="D65" s="54"/>
      <c r="E65" s="54"/>
      <c r="F65" s="54"/>
      <c r="G65" s="54"/>
      <c r="I65" s="6"/>
      <c r="J65" s="6"/>
      <c r="K65" s="6"/>
      <c r="L65" s="6"/>
      <c r="M65" s="6"/>
    </row>
    <row r="66" spans="4:13">
      <c r="D66" s="54"/>
      <c r="E66" s="54"/>
      <c r="F66" s="54"/>
      <c r="G66" s="54"/>
      <c r="I66" s="6"/>
      <c r="J66" s="6"/>
      <c r="K66" s="6"/>
      <c r="L66" s="6"/>
      <c r="M66" s="6"/>
    </row>
    <row r="67" spans="4:13">
      <c r="D67" s="54"/>
      <c r="E67" s="54"/>
      <c r="F67" s="54"/>
      <c r="G67" s="54"/>
      <c r="I67" s="6"/>
      <c r="J67" s="6"/>
      <c r="K67" s="6"/>
      <c r="L67" s="6"/>
      <c r="M67" s="6"/>
    </row>
    <row r="68" spans="4:13">
      <c r="D68" s="54"/>
      <c r="E68" s="54"/>
      <c r="F68" s="54"/>
      <c r="G68" s="54"/>
      <c r="I68" s="6"/>
      <c r="J68" s="6"/>
      <c r="K68" s="6"/>
      <c r="L68" s="6"/>
      <c r="M68" s="6"/>
    </row>
    <row r="69" spans="4:13">
      <c r="D69" s="54"/>
      <c r="E69" s="54"/>
      <c r="F69" s="54"/>
      <c r="G69" s="54"/>
      <c r="I69" s="6"/>
      <c r="J69" s="6"/>
      <c r="K69" s="6"/>
      <c r="L69" s="6"/>
      <c r="M69" s="6"/>
    </row>
    <row r="70" spans="4:13">
      <c r="D70" s="54"/>
      <c r="E70" s="54"/>
      <c r="F70" s="54"/>
      <c r="G70" s="54"/>
      <c r="I70" s="6"/>
      <c r="J70" s="6"/>
      <c r="K70" s="6"/>
      <c r="L70" s="6"/>
      <c r="M70" s="6"/>
    </row>
    <row r="71" spans="4:13">
      <c r="D71" s="54"/>
      <c r="E71" s="54"/>
      <c r="F71" s="54"/>
      <c r="G71" s="54"/>
      <c r="I71" s="6"/>
      <c r="J71" s="6"/>
      <c r="K71" s="6"/>
      <c r="L71" s="6"/>
      <c r="M71" s="6"/>
    </row>
    <row r="72" spans="4:13">
      <c r="D72" s="54"/>
      <c r="E72" s="54"/>
      <c r="F72" s="54"/>
      <c r="G72" s="54"/>
      <c r="I72" s="6"/>
      <c r="J72" s="6"/>
      <c r="K72" s="6"/>
      <c r="L72" s="6"/>
      <c r="M72" s="6"/>
    </row>
    <row r="73" spans="4:13">
      <c r="D73" s="54"/>
      <c r="E73" s="54"/>
      <c r="F73" s="54"/>
      <c r="G73" s="54"/>
    </row>
    <row r="74" spans="4:13">
      <c r="D74" s="54"/>
      <c r="E74" s="54"/>
      <c r="F74" s="54"/>
      <c r="G74" s="54"/>
    </row>
    <row r="75" spans="4:13">
      <c r="D75" s="54"/>
      <c r="E75" s="54"/>
      <c r="F75" s="54"/>
      <c r="G75" s="54"/>
    </row>
    <row r="76" spans="4:13">
      <c r="D76" s="54"/>
      <c r="E76" s="54"/>
      <c r="F76" s="54"/>
      <c r="G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H61"/>
  <sheetViews>
    <sheetView topLeftCell="A7" zoomScaleNormal="100" workbookViewId="0">
      <pane xSplit="2" topLeftCell="C1" activePane="topRight" state="frozen"/>
      <selection activeCell="C1" sqref="C1:I1"/>
      <selection pane="topRight" activeCell="H44" sqref="H44"/>
    </sheetView>
  </sheetViews>
  <sheetFormatPr defaultColWidth="9.1796875" defaultRowHeight="13"/>
  <cols>
    <col min="1" max="2" width="62.26953125" style="3" bestFit="1" customWidth="1"/>
    <col min="3" max="4" width="2.26953125" style="3" customWidth="1"/>
    <col min="5" max="8" width="12.1796875" style="3" customWidth="1"/>
    <col min="9" max="16384" width="9.1796875" style="3"/>
  </cols>
  <sheetData>
    <row r="1" spans="1:8" ht="14.5">
      <c r="B1" s="132" t="s">
        <v>208</v>
      </c>
    </row>
    <row r="7" spans="1:8" s="6" customFormat="1">
      <c r="A7" s="42" t="s">
        <v>151</v>
      </c>
      <c r="B7" s="42" t="s">
        <v>62</v>
      </c>
      <c r="C7" s="43"/>
      <c r="E7" s="44" t="s">
        <v>258</v>
      </c>
      <c r="F7" s="44" t="s">
        <v>257</v>
      </c>
      <c r="G7" s="136" t="s">
        <v>259</v>
      </c>
      <c r="H7" s="137" t="s">
        <v>256</v>
      </c>
    </row>
    <row r="8" spans="1:8">
      <c r="A8" s="7" t="s">
        <v>195</v>
      </c>
      <c r="B8" s="7" t="s">
        <v>34</v>
      </c>
      <c r="E8" s="4"/>
      <c r="F8" s="4"/>
      <c r="G8" s="4"/>
      <c r="H8" s="4"/>
    </row>
    <row r="9" spans="1:8">
      <c r="A9" s="2" t="s">
        <v>171</v>
      </c>
      <c r="B9" s="2" t="s">
        <v>16</v>
      </c>
      <c r="E9" s="40">
        <v>150274</v>
      </c>
      <c r="F9" s="40">
        <v>145552</v>
      </c>
      <c r="G9" s="48">
        <v>169940</v>
      </c>
      <c r="H9" s="48">
        <v>528196</v>
      </c>
    </row>
    <row r="10" spans="1:8">
      <c r="A10" s="2" t="s">
        <v>196</v>
      </c>
      <c r="B10" s="2" t="s">
        <v>70</v>
      </c>
      <c r="E10" s="25">
        <v>3820</v>
      </c>
      <c r="F10" s="25">
        <v>0</v>
      </c>
      <c r="G10" s="25">
        <v>0</v>
      </c>
      <c r="H10" s="25">
        <v>0</v>
      </c>
    </row>
    <row r="11" spans="1:8">
      <c r="A11" s="2" t="s">
        <v>197</v>
      </c>
      <c r="B11" s="2" t="s">
        <v>71</v>
      </c>
      <c r="E11" s="25">
        <v>399</v>
      </c>
      <c r="F11" s="25">
        <v>0</v>
      </c>
      <c r="G11" s="25">
        <v>0</v>
      </c>
      <c r="H11" s="25">
        <v>0</v>
      </c>
    </row>
    <row r="12" spans="1:8">
      <c r="A12" s="2" t="s">
        <v>172</v>
      </c>
      <c r="B12" s="2" t="s">
        <v>55</v>
      </c>
      <c r="E12" s="25">
        <v>23988</v>
      </c>
      <c r="F12" s="25">
        <v>16804</v>
      </c>
      <c r="G12" s="25">
        <v>0</v>
      </c>
      <c r="H12" s="25">
        <v>11569</v>
      </c>
    </row>
    <row r="13" spans="1:8">
      <c r="A13" s="2" t="s">
        <v>174</v>
      </c>
      <c r="B13" s="2" t="s">
        <v>17</v>
      </c>
      <c r="E13" s="25">
        <v>31852</v>
      </c>
      <c r="F13" s="25">
        <v>28357</v>
      </c>
      <c r="G13" s="25">
        <v>24942.309013379745</v>
      </c>
      <c r="H13" s="25">
        <v>17532.691749472</v>
      </c>
    </row>
    <row r="14" spans="1:8">
      <c r="A14" s="2" t="s">
        <v>175</v>
      </c>
      <c r="B14" s="2" t="s">
        <v>56</v>
      </c>
      <c r="E14" s="25">
        <v>34691.938439213998</v>
      </c>
      <c r="F14" s="25">
        <v>32068.954025669009</v>
      </c>
      <c r="G14" s="25">
        <v>27577.954025669009</v>
      </c>
      <c r="H14" s="25">
        <v>24974.954025669009</v>
      </c>
    </row>
    <row r="15" spans="1:8">
      <c r="A15" s="2" t="s">
        <v>173</v>
      </c>
      <c r="B15" s="2" t="s">
        <v>72</v>
      </c>
      <c r="E15" s="25">
        <v>4411438</v>
      </c>
      <c r="F15" s="25">
        <v>4208724.0645174189</v>
      </c>
      <c r="G15" s="25">
        <v>4234284.0315080183</v>
      </c>
      <c r="H15" s="25">
        <v>4600943.3408668172</v>
      </c>
    </row>
    <row r="16" spans="1:8">
      <c r="A16" s="2" t="s">
        <v>179</v>
      </c>
      <c r="B16" s="2" t="s">
        <v>73</v>
      </c>
      <c r="E16" s="25">
        <v>0</v>
      </c>
      <c r="F16" s="25">
        <v>31180.404997387581</v>
      </c>
      <c r="G16" s="25">
        <v>83227.837822133093</v>
      </c>
      <c r="H16" s="25">
        <v>31499.589931203562</v>
      </c>
    </row>
    <row r="17" spans="1:8">
      <c r="A17" s="2" t="s">
        <v>176</v>
      </c>
      <c r="B17" s="2" t="s">
        <v>57</v>
      </c>
      <c r="E17" s="25">
        <v>82973</v>
      </c>
      <c r="F17" s="25">
        <v>91864</v>
      </c>
      <c r="G17" s="25">
        <v>85159</v>
      </c>
      <c r="H17" s="25">
        <v>79160</v>
      </c>
    </row>
    <row r="18" spans="1:8">
      <c r="A18" s="2" t="s">
        <v>178</v>
      </c>
      <c r="B18" s="2" t="s">
        <v>19</v>
      </c>
      <c r="E18" s="28">
        <v>47206</v>
      </c>
      <c r="F18" s="28">
        <v>23916</v>
      </c>
      <c r="G18" s="28">
        <v>24141</v>
      </c>
      <c r="H18" s="28">
        <v>23451</v>
      </c>
    </row>
    <row r="19" spans="1:8">
      <c r="A19" s="2" t="s">
        <v>177</v>
      </c>
      <c r="B19" s="2" t="s">
        <v>18</v>
      </c>
      <c r="E19" s="28">
        <v>50252</v>
      </c>
      <c r="F19" s="28">
        <v>50729</v>
      </c>
      <c r="G19" s="28">
        <v>49903</v>
      </c>
      <c r="H19" s="28">
        <v>44269</v>
      </c>
    </row>
    <row r="20" spans="1:8">
      <c r="A20" s="2" t="s">
        <v>180</v>
      </c>
      <c r="B20" s="2" t="s">
        <v>58</v>
      </c>
      <c r="E20" s="25">
        <v>3020</v>
      </c>
      <c r="F20" s="25">
        <v>13836</v>
      </c>
      <c r="G20" s="25">
        <v>15425.141340000002</v>
      </c>
      <c r="H20" s="25">
        <v>11724.391430528001</v>
      </c>
    </row>
    <row r="21" spans="1:8">
      <c r="A21" s="5" t="s">
        <v>181</v>
      </c>
      <c r="B21" s="5" t="s">
        <v>26</v>
      </c>
      <c r="E21" s="24">
        <f>SUM(E9:E20)</f>
        <v>4839913.9384392137</v>
      </c>
      <c r="F21" s="24">
        <f>SUM(F9:F20)</f>
        <v>4643031.4235404758</v>
      </c>
      <c r="G21" s="24">
        <v>4729141.2737091994</v>
      </c>
      <c r="H21" s="24">
        <v>5373319.9680036902</v>
      </c>
    </row>
    <row r="22" spans="1:8">
      <c r="A22" s="7" t="s">
        <v>198</v>
      </c>
      <c r="B22" s="7" t="s">
        <v>35</v>
      </c>
      <c r="E22" s="4"/>
      <c r="F22" s="4"/>
      <c r="G22" s="4"/>
      <c r="H22" s="4"/>
    </row>
    <row r="23" spans="1:8">
      <c r="A23" s="12" t="s">
        <v>182</v>
      </c>
      <c r="B23" s="12" t="s">
        <v>27</v>
      </c>
      <c r="E23" s="27"/>
      <c r="F23" s="27"/>
      <c r="G23" s="27"/>
      <c r="H23" s="27"/>
    </row>
    <row r="24" spans="1:8">
      <c r="A24" s="8" t="s">
        <v>183</v>
      </c>
      <c r="B24" s="8" t="s">
        <v>20</v>
      </c>
      <c r="E24" s="25">
        <v>94478.214903362183</v>
      </c>
      <c r="F24" s="25">
        <v>112227.21374312669</v>
      </c>
      <c r="G24" s="25">
        <v>135137.38877163362</v>
      </c>
      <c r="H24" s="25">
        <v>164302.68332332128</v>
      </c>
    </row>
    <row r="25" spans="1:8">
      <c r="A25" s="8" t="s">
        <v>196</v>
      </c>
      <c r="B25" s="8" t="s">
        <v>70</v>
      </c>
      <c r="E25" s="25">
        <v>0</v>
      </c>
      <c r="F25" s="25">
        <v>11236</v>
      </c>
      <c r="G25" s="25">
        <v>12783.964460000001</v>
      </c>
      <c r="H25" s="25">
        <v>3176.2168999999999</v>
      </c>
    </row>
    <row r="26" spans="1:8">
      <c r="A26" s="8" t="s">
        <v>197</v>
      </c>
      <c r="B26" s="8" t="s">
        <v>71</v>
      </c>
      <c r="C26" s="6"/>
      <c r="E26" s="25">
        <v>3924</v>
      </c>
      <c r="F26" s="25">
        <v>18386</v>
      </c>
      <c r="G26" s="25">
        <v>12178.176880000003</v>
      </c>
      <c r="H26" s="25">
        <v>8403.3945300000014</v>
      </c>
    </row>
    <row r="27" spans="1:8">
      <c r="A27" s="8" t="s">
        <v>199</v>
      </c>
      <c r="B27" s="8" t="s">
        <v>21</v>
      </c>
      <c r="C27" s="6"/>
      <c r="E27" s="25">
        <v>39343</v>
      </c>
      <c r="F27" s="25">
        <v>42860</v>
      </c>
      <c r="G27" s="25">
        <v>45082.033162690997</v>
      </c>
      <c r="H27" s="25">
        <v>47565.074158757001</v>
      </c>
    </row>
    <row r="28" spans="1:8">
      <c r="A28" s="8" t="s">
        <v>184</v>
      </c>
      <c r="B28" s="8" t="s">
        <v>59</v>
      </c>
      <c r="E28" s="25">
        <v>6673</v>
      </c>
      <c r="F28" s="25">
        <v>5223</v>
      </c>
      <c r="G28" s="25">
        <v>256</v>
      </c>
      <c r="H28" s="25">
        <v>27803.657230000001</v>
      </c>
    </row>
    <row r="29" spans="1:8">
      <c r="A29" s="8" t="s">
        <v>200</v>
      </c>
      <c r="B29" s="8" t="s">
        <v>74</v>
      </c>
      <c r="E29" s="25">
        <v>2705727</v>
      </c>
      <c r="F29" s="25">
        <v>2222176</v>
      </c>
      <c r="G29" s="25">
        <v>2077311</v>
      </c>
      <c r="H29" s="25">
        <v>2496975</v>
      </c>
    </row>
    <row r="30" spans="1:8">
      <c r="A30" s="8" t="s">
        <v>201</v>
      </c>
      <c r="B30" s="8" t="s">
        <v>75</v>
      </c>
      <c r="E30" s="25">
        <v>24178</v>
      </c>
      <c r="F30" s="25">
        <v>53123.624640000002</v>
      </c>
      <c r="G30" s="25">
        <v>52881.614349837997</v>
      </c>
      <c r="H30" s="25">
        <v>55987.800324868003</v>
      </c>
    </row>
    <row r="31" spans="1:8">
      <c r="A31" s="8" t="s">
        <v>185</v>
      </c>
      <c r="B31" s="8" t="s">
        <v>76</v>
      </c>
      <c r="E31" s="25">
        <v>6498</v>
      </c>
      <c r="F31" s="25">
        <v>134339.18985195717</v>
      </c>
      <c r="G31" s="25">
        <v>206752.61116450228</v>
      </c>
      <c r="H31" s="25">
        <v>156821.92290764325</v>
      </c>
    </row>
    <row r="32" spans="1:8">
      <c r="A32" s="8" t="s">
        <v>261</v>
      </c>
      <c r="B32" s="8" t="s">
        <v>260</v>
      </c>
      <c r="E32" s="25">
        <v>0</v>
      </c>
      <c r="F32" s="25">
        <v>0</v>
      </c>
      <c r="G32" s="25">
        <v>0</v>
      </c>
      <c r="H32" s="25">
        <v>206140</v>
      </c>
    </row>
    <row r="33" spans="1:8">
      <c r="A33" s="10" t="s">
        <v>186</v>
      </c>
      <c r="B33" s="10" t="s">
        <v>28</v>
      </c>
      <c r="E33" s="26">
        <v>2880821.2149033621</v>
      </c>
      <c r="F33" s="26">
        <v>2599571.0282350839</v>
      </c>
      <c r="G33" s="26">
        <v>2542382.7887886646</v>
      </c>
      <c r="H33" s="26">
        <v>3167175.7493745899</v>
      </c>
    </row>
    <row r="34" spans="1:8">
      <c r="A34" s="12" t="s">
        <v>187</v>
      </c>
      <c r="B34" s="12" t="s">
        <v>29</v>
      </c>
      <c r="E34" s="29"/>
      <c r="F34" s="29"/>
      <c r="G34" s="29"/>
      <c r="H34" s="29"/>
    </row>
    <row r="35" spans="1:8">
      <c r="A35" s="8" t="s">
        <v>188</v>
      </c>
      <c r="B35" s="8" t="s">
        <v>60</v>
      </c>
      <c r="E35" s="25">
        <v>18972</v>
      </c>
      <c r="F35" s="25">
        <v>19011</v>
      </c>
      <c r="G35" s="25">
        <v>19011</v>
      </c>
      <c r="H35" s="25">
        <v>19011</v>
      </c>
    </row>
    <row r="36" spans="1:8">
      <c r="A36" s="8" t="s">
        <v>189</v>
      </c>
      <c r="B36" s="8" t="s">
        <v>22</v>
      </c>
      <c r="E36" s="25">
        <v>307192</v>
      </c>
      <c r="F36" s="25">
        <v>310430</v>
      </c>
      <c r="G36" s="25">
        <v>310430</v>
      </c>
      <c r="H36" s="25">
        <v>310430</v>
      </c>
    </row>
    <row r="37" spans="1:8">
      <c r="A37" s="8" t="s">
        <v>190</v>
      </c>
      <c r="B37" s="8" t="s">
        <v>61</v>
      </c>
      <c r="E37" s="25">
        <v>78</v>
      </c>
      <c r="F37" s="25">
        <v>-14783</v>
      </c>
      <c r="G37" s="25">
        <v>-8574.8432899999952</v>
      </c>
      <c r="H37" s="25">
        <v>-4800.3506699999998</v>
      </c>
    </row>
    <row r="38" spans="1:8">
      <c r="A38" s="8" t="s">
        <v>202</v>
      </c>
      <c r="B38" s="8" t="s">
        <v>23</v>
      </c>
      <c r="E38" s="25">
        <v>-30219</v>
      </c>
      <c r="F38" s="25">
        <v>81360</v>
      </c>
      <c r="G38" s="25">
        <v>91208</v>
      </c>
      <c r="H38" s="25">
        <v>37430.915743432568</v>
      </c>
    </row>
    <row r="39" spans="1:8">
      <c r="A39" s="8" t="s">
        <v>191</v>
      </c>
      <c r="B39" s="8" t="s">
        <v>24</v>
      </c>
      <c r="E39" s="25">
        <v>104582</v>
      </c>
      <c r="F39" s="25">
        <v>103626</v>
      </c>
      <c r="G39" s="25">
        <v>103626</v>
      </c>
      <c r="H39" s="25">
        <v>110790.38589999999</v>
      </c>
    </row>
    <row r="40" spans="1:8">
      <c r="A40" s="8" t="s">
        <v>192</v>
      </c>
      <c r="B40" s="8" t="s">
        <v>25</v>
      </c>
      <c r="E40" s="25">
        <v>1557821</v>
      </c>
      <c r="F40" s="25">
        <v>1544127</v>
      </c>
      <c r="G40" s="25">
        <v>1671481.9639952739</v>
      </c>
      <c r="H40" s="25">
        <v>1733770.0797415448</v>
      </c>
    </row>
    <row r="41" spans="1:8">
      <c r="A41" s="10" t="s">
        <v>193</v>
      </c>
      <c r="B41" s="10" t="s">
        <v>30</v>
      </c>
      <c r="C41" s="6"/>
      <c r="E41" s="26">
        <f>SUM(E35:E40)</f>
        <v>1958426</v>
      </c>
      <c r="F41" s="26">
        <f>SUM(F35:F40)</f>
        <v>2043771</v>
      </c>
      <c r="G41" s="26">
        <v>2187182.1207052739</v>
      </c>
      <c r="H41" s="26">
        <v>2206632.0307149775</v>
      </c>
    </row>
    <row r="42" spans="1:8">
      <c r="A42" s="10" t="s">
        <v>147</v>
      </c>
      <c r="B42" s="10" t="s">
        <v>31</v>
      </c>
      <c r="C42" s="6"/>
      <c r="E42" s="26">
        <v>667</v>
      </c>
      <c r="F42" s="26">
        <v>-311</v>
      </c>
      <c r="G42" s="26">
        <v>-423.63578473875015</v>
      </c>
      <c r="H42" s="26">
        <v>-488.0818791943334</v>
      </c>
    </row>
    <row r="43" spans="1:8">
      <c r="A43" s="10" t="s">
        <v>194</v>
      </c>
      <c r="B43" s="10" t="s">
        <v>32</v>
      </c>
      <c r="E43" s="26">
        <f>E42+E41</f>
        <v>1959093</v>
      </c>
      <c r="F43" s="26">
        <f>F42+F41</f>
        <v>2043460</v>
      </c>
      <c r="G43" s="26">
        <v>2186758.4849205352</v>
      </c>
      <c r="H43" s="26">
        <v>2206143.9488357832</v>
      </c>
    </row>
    <row r="44" spans="1:8">
      <c r="A44" s="10" t="s">
        <v>203</v>
      </c>
      <c r="B44" s="10" t="s">
        <v>33</v>
      </c>
      <c r="E44" s="24">
        <f>E43+E33</f>
        <v>4839914.2149033621</v>
      </c>
      <c r="F44" s="24">
        <f>F43+F33</f>
        <v>4643031.0282350834</v>
      </c>
      <c r="G44" s="24">
        <v>4729141.2737092003</v>
      </c>
      <c r="H44" s="24">
        <v>5373320.1982103735</v>
      </c>
    </row>
    <row r="48" spans="1:8">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G32"/>
  <sheetViews>
    <sheetView showGridLines="0" topLeftCell="A9" workbookViewId="0">
      <selection activeCell="H22" sqref="H22"/>
    </sheetView>
  </sheetViews>
  <sheetFormatPr defaultRowHeight="14.5"/>
  <cols>
    <col min="1" max="1" width="45" customWidth="1"/>
    <col min="2" max="2" width="50.6328125" customWidth="1"/>
    <col min="3" max="3" width="2.26953125" style="3" customWidth="1"/>
    <col min="4" max="4" width="13.6328125" bestFit="1" customWidth="1"/>
    <col min="5" max="7" width="11.36328125" bestFit="1" customWidth="1"/>
  </cols>
  <sheetData>
    <row r="1" spans="1:7">
      <c r="A1" s="120" t="s">
        <v>151</v>
      </c>
      <c r="B1" s="120" t="s">
        <v>112</v>
      </c>
      <c r="D1" s="112" t="s">
        <v>156</v>
      </c>
      <c r="E1" s="112"/>
      <c r="F1" s="112"/>
      <c r="G1" s="112"/>
    </row>
    <row r="2" spans="1:7">
      <c r="A2" s="120"/>
      <c r="B2" s="120"/>
      <c r="D2" s="112"/>
      <c r="E2" s="112"/>
      <c r="F2" s="112"/>
      <c r="G2" s="112"/>
    </row>
    <row r="3" spans="1:7">
      <c r="A3" s="120"/>
      <c r="B3" s="120"/>
      <c r="D3" s="55">
        <v>2019</v>
      </c>
      <c r="E3" s="55">
        <v>2020</v>
      </c>
      <c r="F3" s="55" t="s">
        <v>245</v>
      </c>
      <c r="G3" s="55" t="s">
        <v>262</v>
      </c>
    </row>
    <row r="4" spans="1:7">
      <c r="A4" s="121" t="s">
        <v>210</v>
      </c>
      <c r="B4" s="121" t="s">
        <v>113</v>
      </c>
      <c r="D4" s="114"/>
      <c r="E4" s="114"/>
      <c r="F4" s="114"/>
      <c r="G4" s="114"/>
    </row>
    <row r="5" spans="1:7" ht="29" customHeight="1">
      <c r="A5" s="129" t="s">
        <v>124</v>
      </c>
      <c r="B5" s="129" t="s">
        <v>77</v>
      </c>
      <c r="D5" s="122">
        <v>1064327</v>
      </c>
      <c r="E5" s="122">
        <v>1083412</v>
      </c>
      <c r="F5" s="122">
        <v>256338.9742669914</v>
      </c>
      <c r="G5" s="122">
        <v>508910.83226049377</v>
      </c>
    </row>
    <row r="6" spans="1:7" ht="29" customHeight="1">
      <c r="A6" s="129" t="s">
        <v>125</v>
      </c>
      <c r="B6" s="129" t="s">
        <v>78</v>
      </c>
      <c r="C6" s="43"/>
      <c r="D6" s="122" t="s">
        <v>114</v>
      </c>
      <c r="E6" s="122">
        <v>6831</v>
      </c>
      <c r="F6" s="122">
        <v>10700.269790263028</v>
      </c>
      <c r="G6" s="122">
        <v>22944.584034449676</v>
      </c>
    </row>
    <row r="7" spans="1:7" ht="14.5" customHeight="1">
      <c r="A7" s="129" t="s">
        <v>126</v>
      </c>
      <c r="B7" s="129" t="s">
        <v>79</v>
      </c>
      <c r="D7" s="122">
        <v>4408</v>
      </c>
      <c r="E7" s="122">
        <v>4130</v>
      </c>
      <c r="F7" s="122">
        <v>2052</v>
      </c>
      <c r="G7" s="122">
        <v>3774</v>
      </c>
    </row>
    <row r="8" spans="1:7" ht="29" customHeight="1">
      <c r="A8" s="129" t="s">
        <v>80</v>
      </c>
      <c r="B8" s="129" t="s">
        <v>80</v>
      </c>
      <c r="D8" s="122">
        <v>-27404</v>
      </c>
      <c r="E8" s="122">
        <v>-27114</v>
      </c>
      <c r="F8" s="122">
        <v>-9443</v>
      </c>
      <c r="G8" s="122">
        <v>-17337</v>
      </c>
    </row>
    <row r="9" spans="1:7" ht="14.5" customHeight="1">
      <c r="A9" s="129" t="s">
        <v>128</v>
      </c>
      <c r="B9" s="129" t="s">
        <v>81</v>
      </c>
      <c r="D9" s="122">
        <v>76539</v>
      </c>
      <c r="E9" s="122">
        <v>66422</v>
      </c>
      <c r="F9" s="122">
        <v>17084.865795468097</v>
      </c>
      <c r="G9" s="122">
        <v>34355.203265396885</v>
      </c>
    </row>
    <row r="10" spans="1:7" ht="14.5" customHeight="1">
      <c r="A10" s="129" t="s">
        <v>129</v>
      </c>
      <c r="B10" s="129" t="s">
        <v>82</v>
      </c>
      <c r="D10" s="122">
        <v>8687</v>
      </c>
      <c r="E10" s="122">
        <v>19792</v>
      </c>
      <c r="F10" s="122">
        <v>813</v>
      </c>
      <c r="G10" s="122">
        <v>1429.8074300000001</v>
      </c>
    </row>
    <row r="11" spans="1:7" ht="29" customHeight="1">
      <c r="A11" s="129" t="s">
        <v>130</v>
      </c>
      <c r="B11" s="129" t="s">
        <v>83</v>
      </c>
      <c r="C11" s="6"/>
      <c r="D11" s="122" t="s">
        <v>114</v>
      </c>
      <c r="E11" s="122">
        <v>-1803</v>
      </c>
      <c r="F11" s="122">
        <v>1193.6420318181813</v>
      </c>
      <c r="G11" s="122">
        <v>2057.2382303510949</v>
      </c>
    </row>
    <row r="12" spans="1:7" ht="15" customHeight="1" thickBot="1">
      <c r="A12" s="129" t="s">
        <v>209</v>
      </c>
      <c r="B12" s="129" t="s">
        <v>84</v>
      </c>
      <c r="D12" s="123">
        <v>146300</v>
      </c>
      <c r="E12" s="123">
        <v>6143</v>
      </c>
      <c r="F12" s="123">
        <v>104330.14304862585</v>
      </c>
      <c r="G12" s="123">
        <v>339723.06532912247</v>
      </c>
    </row>
    <row r="13" spans="1:7" ht="72.5" customHeight="1" thickBot="1">
      <c r="A13" s="130" t="s">
        <v>132</v>
      </c>
      <c r="B13" s="130" t="s">
        <v>85</v>
      </c>
      <c r="C13" s="21"/>
      <c r="D13" s="115">
        <v>1272857</v>
      </c>
      <c r="E13" s="115">
        <v>1157812</v>
      </c>
      <c r="F13" s="115">
        <v>383069.89493316651</v>
      </c>
      <c r="G13" s="115">
        <v>895857.73054981395</v>
      </c>
    </row>
    <row r="14" spans="1:7" ht="22.5">
      <c r="A14" s="128" t="s">
        <v>211</v>
      </c>
      <c r="B14" s="128" t="s">
        <v>115</v>
      </c>
      <c r="C14" s="21"/>
      <c r="D14" s="124"/>
      <c r="E14" s="125"/>
      <c r="F14" s="125"/>
      <c r="G14" s="125"/>
    </row>
    <row r="15" spans="1:7">
      <c r="A15" s="129" t="s">
        <v>212</v>
      </c>
      <c r="B15" s="129" t="s">
        <v>116</v>
      </c>
      <c r="C15" s="6"/>
      <c r="D15" s="122">
        <v>976883</v>
      </c>
      <c r="E15" s="122">
        <v>970076</v>
      </c>
      <c r="F15" s="122">
        <v>240286</v>
      </c>
      <c r="G15" s="122">
        <v>477656</v>
      </c>
    </row>
    <row r="16" spans="1:7">
      <c r="A16" s="129" t="s">
        <v>213</v>
      </c>
      <c r="B16" s="129" t="s">
        <v>117</v>
      </c>
      <c r="D16" s="122">
        <v>-27404</v>
      </c>
      <c r="E16" s="122">
        <v>-27114</v>
      </c>
      <c r="F16" s="122">
        <v>-9443</v>
      </c>
      <c r="G16" s="122">
        <v>-17337</v>
      </c>
    </row>
    <row r="17" spans="1:7" ht="26.5">
      <c r="A17" s="129" t="s">
        <v>214</v>
      </c>
      <c r="B17" s="129" t="s">
        <v>118</v>
      </c>
      <c r="D17" s="122">
        <v>184451</v>
      </c>
      <c r="E17" s="122">
        <v>29249</v>
      </c>
      <c r="F17" s="122">
        <v>107661</v>
      </c>
      <c r="G17" s="122">
        <v>348225</v>
      </c>
    </row>
    <row r="18" spans="1:7">
      <c r="A18" s="129" t="s">
        <v>215</v>
      </c>
      <c r="B18" s="129" t="s">
        <v>119</v>
      </c>
      <c r="D18" s="126">
        <v>4408</v>
      </c>
      <c r="E18" s="126">
        <v>4130</v>
      </c>
      <c r="F18" s="126">
        <v>2052</v>
      </c>
      <c r="G18" s="126">
        <v>3774</v>
      </c>
    </row>
    <row r="19" spans="1:7">
      <c r="A19" s="116"/>
      <c r="B19" s="116"/>
      <c r="C19" s="6"/>
      <c r="D19" s="127">
        <v>1138338</v>
      </c>
      <c r="E19" s="127">
        <v>976341</v>
      </c>
      <c r="F19" s="127">
        <v>340556</v>
      </c>
      <c r="G19" s="127">
        <v>812318</v>
      </c>
    </row>
    <row r="20" spans="1:7" ht="29">
      <c r="A20" s="113" t="s">
        <v>214</v>
      </c>
      <c r="B20" s="113" t="s">
        <v>118</v>
      </c>
      <c r="D20" s="114"/>
      <c r="E20" s="114"/>
      <c r="F20" s="114"/>
      <c r="G20" s="114"/>
    </row>
    <row r="21" spans="1:7">
      <c r="A21" s="129" t="s">
        <v>216</v>
      </c>
      <c r="B21" s="129" t="s">
        <v>120</v>
      </c>
      <c r="D21" s="122">
        <v>78924</v>
      </c>
      <c r="E21" s="122">
        <v>-205271</v>
      </c>
      <c r="F21" s="122">
        <v>18399</v>
      </c>
      <c r="G21" s="122">
        <v>135125</v>
      </c>
    </row>
    <row r="22" spans="1:7" ht="39.5">
      <c r="A22" s="129" t="s">
        <v>204</v>
      </c>
      <c r="B22" s="129" t="s">
        <v>121</v>
      </c>
      <c r="D22" s="122">
        <v>105527</v>
      </c>
      <c r="E22" s="122">
        <v>234520</v>
      </c>
      <c r="F22" s="122">
        <v>89262</v>
      </c>
      <c r="G22" s="122">
        <v>213100</v>
      </c>
    </row>
    <row r="23" spans="1:7" ht="22.5">
      <c r="A23" s="117"/>
      <c r="B23" s="117"/>
      <c r="D23" s="127">
        <v>184451</v>
      </c>
      <c r="E23" s="127">
        <v>29249</v>
      </c>
      <c r="F23" s="127">
        <v>107661</v>
      </c>
      <c r="G23" s="127">
        <v>348225</v>
      </c>
    </row>
    <row r="25" spans="1:7">
      <c r="C25" s="6"/>
    </row>
    <row r="26" spans="1:7">
      <c r="C26" s="6"/>
    </row>
    <row r="30" spans="1:7">
      <c r="C30" s="6"/>
    </row>
    <row r="32" spans="1:7">
      <c r="C3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Z43"/>
  <sheetViews>
    <sheetView topLeftCell="B1" zoomScale="85" zoomScaleNormal="85" workbookViewId="0">
      <selection activeCell="Z42" sqref="Z42"/>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7.3632812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7.36328125" bestFit="1" customWidth="1"/>
    <col min="18" max="18" width="8.81640625" bestFit="1" customWidth="1"/>
    <col min="19" max="19" width="11.7265625" bestFit="1" customWidth="1"/>
    <col min="20" max="20" width="8.08984375" bestFit="1" customWidth="1"/>
    <col min="21" max="23" width="10" customWidth="1"/>
    <col min="24" max="24" width="10.36328125" customWidth="1"/>
    <col min="25" max="25" width="7.36328125" bestFit="1" customWidth="1"/>
    <col min="26" max="26" width="8.81640625" bestFit="1" customWidth="1"/>
  </cols>
  <sheetData>
    <row r="1" spans="1:26">
      <c r="A1" s="76" t="s">
        <v>151</v>
      </c>
      <c r="B1" s="76"/>
      <c r="C1" s="140" t="s">
        <v>262</v>
      </c>
      <c r="D1" s="141"/>
      <c r="E1" s="141"/>
      <c r="F1" s="141"/>
      <c r="G1" s="141"/>
      <c r="H1" s="141"/>
      <c r="I1" s="141"/>
      <c r="J1" s="142"/>
      <c r="K1" s="140">
        <v>2020</v>
      </c>
      <c r="L1" s="141"/>
      <c r="M1" s="141"/>
      <c r="N1" s="141"/>
      <c r="O1" s="141"/>
      <c r="P1" s="141"/>
      <c r="Q1" s="141"/>
      <c r="R1" s="142"/>
      <c r="S1" s="140" t="s">
        <v>255</v>
      </c>
      <c r="T1" s="141"/>
      <c r="U1" s="141"/>
      <c r="V1" s="141"/>
      <c r="W1" s="141"/>
      <c r="X1" s="141"/>
      <c r="Y1" s="141"/>
      <c r="Z1" s="142"/>
    </row>
    <row r="2" spans="1:26" ht="14.5" customHeight="1">
      <c r="A2" s="70"/>
      <c r="B2" s="70"/>
      <c r="C2" s="143" t="s">
        <v>96</v>
      </c>
      <c r="D2" s="144"/>
      <c r="E2" s="138" t="s">
        <v>97</v>
      </c>
      <c r="F2" s="138" t="s">
        <v>98</v>
      </c>
      <c r="G2" s="138" t="s">
        <v>263</v>
      </c>
      <c r="H2" s="145" t="s">
        <v>99</v>
      </c>
      <c r="I2" s="67" t="s">
        <v>100</v>
      </c>
      <c r="J2" s="68" t="s">
        <v>101</v>
      </c>
      <c r="K2" s="143" t="s">
        <v>96</v>
      </c>
      <c r="L2" s="144"/>
      <c r="M2" s="138" t="s">
        <v>97</v>
      </c>
      <c r="N2" s="138" t="s">
        <v>98</v>
      </c>
      <c r="O2" s="138" t="s">
        <v>263</v>
      </c>
      <c r="P2" s="145" t="s">
        <v>99</v>
      </c>
      <c r="Q2" s="67" t="s">
        <v>100</v>
      </c>
      <c r="R2" s="68" t="s">
        <v>101</v>
      </c>
      <c r="S2" s="143" t="s">
        <v>96</v>
      </c>
      <c r="T2" s="144"/>
      <c r="U2" s="138" t="s">
        <v>97</v>
      </c>
      <c r="V2" s="138" t="s">
        <v>98</v>
      </c>
      <c r="W2" s="138" t="s">
        <v>263</v>
      </c>
      <c r="X2" s="145" t="s">
        <v>99</v>
      </c>
      <c r="Y2" s="67" t="s">
        <v>100</v>
      </c>
      <c r="Z2" s="68" t="s">
        <v>101</v>
      </c>
    </row>
    <row r="3" spans="1:26" ht="39" customHeight="1">
      <c r="A3" s="78"/>
      <c r="B3" s="78"/>
      <c r="C3" s="79" t="s">
        <v>110</v>
      </c>
      <c r="D3" s="79" t="s">
        <v>109</v>
      </c>
      <c r="E3" s="80"/>
      <c r="F3" s="80"/>
      <c r="G3" s="80"/>
      <c r="H3" s="146"/>
      <c r="I3" s="80"/>
      <c r="J3" s="81"/>
      <c r="K3" s="79" t="s">
        <v>110</v>
      </c>
      <c r="L3" s="79" t="s">
        <v>109</v>
      </c>
      <c r="M3" s="80"/>
      <c r="N3" s="80"/>
      <c r="O3" s="80"/>
      <c r="P3" s="146"/>
      <c r="Q3" s="80"/>
      <c r="R3" s="81"/>
      <c r="S3" s="79" t="s">
        <v>110</v>
      </c>
      <c r="T3" s="79" t="s">
        <v>109</v>
      </c>
      <c r="U3" s="80"/>
      <c r="V3" s="80"/>
      <c r="W3" s="80"/>
      <c r="X3" s="146"/>
      <c r="Y3" s="80"/>
      <c r="Z3" s="81"/>
    </row>
    <row r="4" spans="1:26">
      <c r="A4" s="71" t="s">
        <v>217</v>
      </c>
      <c r="B4" s="71" t="s">
        <v>102</v>
      </c>
      <c r="C4" s="82">
        <v>247280</v>
      </c>
      <c r="D4" s="82">
        <v>37975</v>
      </c>
      <c r="E4" s="82">
        <v>115303</v>
      </c>
      <c r="F4" s="82">
        <v>18979</v>
      </c>
      <c r="G4" s="82">
        <v>17434.897470266998</v>
      </c>
      <c r="H4" s="82">
        <v>19453.653593423998</v>
      </c>
      <c r="I4" s="82">
        <v>0</v>
      </c>
      <c r="J4" s="83">
        <v>456425.55106369103</v>
      </c>
      <c r="K4" s="82">
        <v>543571.71400647634</v>
      </c>
      <c r="L4" s="82">
        <v>78409.368981244013</v>
      </c>
      <c r="M4" s="82">
        <v>314960.96416594792</v>
      </c>
      <c r="N4" s="82">
        <v>117171.29504862335</v>
      </c>
      <c r="O4" s="82">
        <v>37826.654090989497</v>
      </c>
      <c r="P4" s="82">
        <v>46077.985998188</v>
      </c>
      <c r="Q4" s="82">
        <v>0</v>
      </c>
      <c r="R4" s="83">
        <v>1138017.9822914691</v>
      </c>
      <c r="S4" s="82">
        <v>423140.58638387773</v>
      </c>
      <c r="T4" s="82">
        <v>37001</v>
      </c>
      <c r="U4" s="82">
        <v>221491.89189494116</v>
      </c>
      <c r="V4" s="82">
        <v>115892.99781382343</v>
      </c>
      <c r="W4" s="82">
        <v>67908.428111768706</v>
      </c>
      <c r="X4" s="82">
        <v>28993.007886429994</v>
      </c>
      <c r="Y4" s="82">
        <v>0</v>
      </c>
      <c r="Z4" s="83">
        <v>894427.91209084098</v>
      </c>
    </row>
    <row r="5" spans="1:26">
      <c r="A5" s="72"/>
      <c r="B5" s="72"/>
      <c r="C5" s="85"/>
      <c r="D5" s="85"/>
      <c r="E5" s="85"/>
      <c r="F5" s="85"/>
      <c r="G5" s="85"/>
      <c r="H5" s="85"/>
      <c r="I5" s="85"/>
      <c r="J5" s="86"/>
      <c r="K5" s="85"/>
      <c r="L5" s="85"/>
      <c r="M5" s="85"/>
      <c r="N5" s="85"/>
      <c r="O5" s="85"/>
      <c r="P5" s="85"/>
      <c r="Q5" s="85"/>
      <c r="R5" s="86"/>
      <c r="S5" s="85"/>
      <c r="T5" s="85"/>
      <c r="U5" s="85"/>
      <c r="V5" s="85"/>
      <c r="W5" s="85"/>
      <c r="X5" s="85"/>
      <c r="Y5" s="85"/>
      <c r="Z5" s="86"/>
    </row>
    <row r="6" spans="1:26">
      <c r="A6" s="72" t="s">
        <v>157</v>
      </c>
      <c r="B6" s="72" t="s">
        <v>66</v>
      </c>
      <c r="C6" s="88">
        <v>224376</v>
      </c>
      <c r="D6" s="88">
        <v>0</v>
      </c>
      <c r="E6" s="88">
        <v>108586</v>
      </c>
      <c r="F6" s="88">
        <v>13913</v>
      </c>
      <c r="G6" s="88">
        <v>12633.876953334999</v>
      </c>
      <c r="H6" s="88">
        <v>19453.653593423998</v>
      </c>
      <c r="I6" s="88">
        <v>0</v>
      </c>
      <c r="J6" s="89">
        <v>378962.53054675902</v>
      </c>
      <c r="K6" s="88">
        <v>497860.16198083496</v>
      </c>
      <c r="L6" s="88">
        <v>0</v>
      </c>
      <c r="M6" s="88">
        <v>298745.171022364</v>
      </c>
      <c r="N6" s="88">
        <v>107174.79035675501</v>
      </c>
      <c r="O6" s="88">
        <v>26482.545163504998</v>
      </c>
      <c r="P6" s="88">
        <v>46077.985998188</v>
      </c>
      <c r="Q6" s="88">
        <v>0</v>
      </c>
      <c r="R6" s="89">
        <v>976340.65452164703</v>
      </c>
      <c r="S6" s="88">
        <v>397801.50592838606</v>
      </c>
      <c r="T6" s="88">
        <v>0</v>
      </c>
      <c r="U6" s="88">
        <v>213497.02191061701</v>
      </c>
      <c r="V6" s="88">
        <v>111342.373575333</v>
      </c>
      <c r="W6" s="88">
        <v>60684.07967026101</v>
      </c>
      <c r="X6" s="88">
        <v>28993.007886429998</v>
      </c>
      <c r="Y6" s="88">
        <v>0</v>
      </c>
      <c r="Z6" s="89">
        <v>812317.9889710272</v>
      </c>
    </row>
    <row r="7" spans="1:26" ht="26">
      <c r="A7" s="73" t="s">
        <v>254</v>
      </c>
      <c r="B7" s="73" t="s">
        <v>103</v>
      </c>
      <c r="C7" s="90">
        <v>-45020.315211310553</v>
      </c>
      <c r="D7" s="90">
        <v>0</v>
      </c>
      <c r="E7" s="90">
        <v>-32426.213339745045</v>
      </c>
      <c r="F7" s="90">
        <v>-75521.195197755471</v>
      </c>
      <c r="G7" s="90">
        <v>-36743.176949093424</v>
      </c>
      <c r="H7" s="90">
        <v>-3040.6773949227895</v>
      </c>
      <c r="I7" s="90">
        <v>0</v>
      </c>
      <c r="J7" s="91">
        <v>-192751.57809282726</v>
      </c>
      <c r="K7" s="90">
        <v>-38329.282672708025</v>
      </c>
      <c r="L7" s="90">
        <v>0</v>
      </c>
      <c r="M7" s="90">
        <v>-9392.6410543869206</v>
      </c>
      <c r="N7" s="90">
        <v>-96450.11066424087</v>
      </c>
      <c r="O7" s="90">
        <v>-60102.298901928603</v>
      </c>
      <c r="P7" s="90">
        <v>-996.435872275929</v>
      </c>
      <c r="Q7" s="90">
        <v>0</v>
      </c>
      <c r="R7" s="91">
        <v>-205270.76916554038</v>
      </c>
      <c r="S7" s="90">
        <v>54493.795283748354</v>
      </c>
      <c r="T7" s="90">
        <v>0</v>
      </c>
      <c r="U7" s="90">
        <v>61684.701288545279</v>
      </c>
      <c r="V7" s="90">
        <v>9233.4202989747046</v>
      </c>
      <c r="W7" s="90">
        <v>4851.7656859512908</v>
      </c>
      <c r="X7" s="90">
        <v>4861.4441953615815</v>
      </c>
      <c r="Y7" s="90">
        <v>0</v>
      </c>
      <c r="Z7" s="91">
        <v>135125.12675258121</v>
      </c>
    </row>
    <row r="8" spans="1:26">
      <c r="A8" s="72" t="s">
        <v>158</v>
      </c>
      <c r="B8" s="72" t="s">
        <v>3</v>
      </c>
      <c r="C8" s="88">
        <v>11320</v>
      </c>
      <c r="D8" s="88">
        <v>0</v>
      </c>
      <c r="E8" s="88">
        <v>5894</v>
      </c>
      <c r="F8" s="88">
        <v>5066</v>
      </c>
      <c r="G8" s="88">
        <v>4801.0205169319997</v>
      </c>
      <c r="H8" s="88">
        <v>0</v>
      </c>
      <c r="I8" s="88">
        <v>0</v>
      </c>
      <c r="J8" s="89">
        <v>27081.020516932</v>
      </c>
      <c r="K8" s="88">
        <v>22006.24401912294</v>
      </c>
      <c r="L8" s="88">
        <v>0</v>
      </c>
      <c r="M8" s="88">
        <v>13474.533738805514</v>
      </c>
      <c r="N8" s="88">
        <v>9996.5046918683292</v>
      </c>
      <c r="O8" s="88">
        <v>11344.108927484527</v>
      </c>
      <c r="P8" s="88">
        <v>0</v>
      </c>
      <c r="Q8" s="88">
        <v>0</v>
      </c>
      <c r="R8" s="89">
        <v>56821.39137728131</v>
      </c>
      <c r="S8" s="88">
        <v>12137.807519246</v>
      </c>
      <c r="T8" s="88">
        <v>0</v>
      </c>
      <c r="U8" s="88">
        <v>6158.3334789999999</v>
      </c>
      <c r="V8" s="88">
        <v>4550.6242384904363</v>
      </c>
      <c r="W8" s="88">
        <v>7224.3484415076991</v>
      </c>
      <c r="X8" s="88">
        <v>0</v>
      </c>
      <c r="Y8" s="88">
        <v>0</v>
      </c>
      <c r="Z8" s="89">
        <v>30071.113678244135</v>
      </c>
    </row>
    <row r="9" spans="1:26">
      <c r="A9" s="72" t="s">
        <v>159</v>
      </c>
      <c r="B9" s="72" t="s">
        <v>104</v>
      </c>
      <c r="C9" s="88">
        <v>11584</v>
      </c>
      <c r="D9" s="88">
        <v>37975</v>
      </c>
      <c r="E9" s="88">
        <v>823</v>
      </c>
      <c r="F9" s="95">
        <v>0</v>
      </c>
      <c r="G9" s="95">
        <v>0</v>
      </c>
      <c r="H9" s="95">
        <v>0</v>
      </c>
      <c r="I9" s="95">
        <v>0</v>
      </c>
      <c r="J9" s="89">
        <v>50382</v>
      </c>
      <c r="K9" s="88">
        <v>23705.308006518477</v>
      </c>
      <c r="L9" s="88">
        <v>78409.368981244013</v>
      </c>
      <c r="M9" s="88">
        <v>2741.2594047783959</v>
      </c>
      <c r="N9" s="95">
        <v>0</v>
      </c>
      <c r="O9" s="95">
        <v>0</v>
      </c>
      <c r="P9" s="95">
        <v>0</v>
      </c>
      <c r="Q9" s="95">
        <v>0</v>
      </c>
      <c r="R9" s="89">
        <v>104855.93639254088</v>
      </c>
      <c r="S9" s="88">
        <v>13201.272936245645</v>
      </c>
      <c r="T9" s="88">
        <v>37001</v>
      </c>
      <c r="U9" s="88">
        <v>1836.5365053241187</v>
      </c>
      <c r="V9" s="95">
        <v>0</v>
      </c>
      <c r="W9" s="95">
        <v>0</v>
      </c>
      <c r="X9" s="95">
        <v>0</v>
      </c>
      <c r="Y9" s="95">
        <v>0</v>
      </c>
      <c r="Z9" s="89">
        <v>52038.809441569763</v>
      </c>
    </row>
    <row r="10" spans="1:26">
      <c r="A10" s="70"/>
      <c r="B10" s="70"/>
      <c r="C10" s="85"/>
      <c r="D10" s="85"/>
      <c r="E10" s="85"/>
      <c r="F10" s="85"/>
      <c r="G10" s="85"/>
      <c r="H10" s="85"/>
      <c r="I10" s="85"/>
      <c r="J10" s="86"/>
      <c r="K10" s="85"/>
      <c r="L10" s="85"/>
      <c r="M10" s="85"/>
      <c r="N10" s="85"/>
      <c r="O10" s="85"/>
      <c r="P10" s="85"/>
      <c r="Q10" s="85"/>
      <c r="R10" s="86"/>
      <c r="S10" s="85"/>
      <c r="T10" s="85"/>
      <c r="U10" s="85"/>
      <c r="V10" s="85"/>
      <c r="W10" s="85"/>
      <c r="X10" s="85"/>
      <c r="Y10" s="85"/>
      <c r="Z10" s="86"/>
    </row>
    <row r="11" spans="1:26">
      <c r="A11" s="71" t="s">
        <v>160</v>
      </c>
      <c r="B11" s="71" t="s">
        <v>65</v>
      </c>
      <c r="C11" s="85"/>
      <c r="D11" s="85"/>
      <c r="E11" s="85"/>
      <c r="F11" s="85"/>
      <c r="G11" s="85"/>
      <c r="H11" s="85"/>
      <c r="I11" s="85"/>
      <c r="J11" s="89">
        <v>-308946</v>
      </c>
      <c r="K11" s="85"/>
      <c r="L11" s="85"/>
      <c r="M11" s="85"/>
      <c r="N11" s="85"/>
      <c r="O11" s="85"/>
      <c r="P11" s="85"/>
      <c r="Q11" s="85"/>
      <c r="R11" s="89">
        <v>-605894.37506663718</v>
      </c>
      <c r="S11" s="85"/>
      <c r="T11" s="85"/>
      <c r="U11" s="85"/>
      <c r="V11" s="85"/>
      <c r="W11" s="85"/>
      <c r="X11" s="85"/>
      <c r="Y11" s="85"/>
      <c r="Z11" s="89">
        <v>-291338.63696468133</v>
      </c>
    </row>
    <row r="12" spans="1:26">
      <c r="A12" s="70"/>
      <c r="B12" s="70"/>
      <c r="C12" s="85"/>
      <c r="D12" s="85"/>
      <c r="E12" s="85"/>
      <c r="F12" s="85"/>
      <c r="G12" s="85"/>
      <c r="H12" s="85"/>
      <c r="I12" s="85"/>
      <c r="J12" s="86"/>
      <c r="K12" s="85"/>
      <c r="L12" s="85"/>
      <c r="M12" s="85"/>
      <c r="N12" s="85"/>
      <c r="O12" s="85"/>
      <c r="P12" s="85"/>
      <c r="Q12" s="85"/>
      <c r="R12" s="86"/>
      <c r="S12" s="85"/>
      <c r="T12" s="85"/>
      <c r="U12" s="85"/>
      <c r="V12" s="85"/>
      <c r="W12" s="85"/>
      <c r="X12" s="85"/>
      <c r="Y12" s="85"/>
      <c r="Z12" s="86"/>
    </row>
    <row r="13" spans="1:26">
      <c r="A13" s="72" t="s">
        <v>157</v>
      </c>
      <c r="B13" s="72" t="s">
        <v>66</v>
      </c>
      <c r="C13" s="100">
        <v>0</v>
      </c>
      <c r="D13" s="100">
        <v>0</v>
      </c>
      <c r="E13" s="100">
        <v>0</v>
      </c>
      <c r="F13" s="100">
        <v>0</v>
      </c>
      <c r="G13" s="100">
        <v>0</v>
      </c>
      <c r="H13" s="100">
        <v>0</v>
      </c>
      <c r="I13" s="100">
        <v>0</v>
      </c>
      <c r="J13" s="89">
        <v>-224904</v>
      </c>
      <c r="K13" s="100">
        <v>0</v>
      </c>
      <c r="L13" s="100">
        <v>0</v>
      </c>
      <c r="M13" s="100">
        <v>0</v>
      </c>
      <c r="N13" s="100">
        <v>0</v>
      </c>
      <c r="O13" s="100">
        <v>0</v>
      </c>
      <c r="P13" s="100">
        <v>0</v>
      </c>
      <c r="Q13" s="100">
        <v>0</v>
      </c>
      <c r="R13" s="89">
        <v>-468381.47509480157</v>
      </c>
      <c r="S13" s="100">
        <v>0</v>
      </c>
      <c r="T13" s="100">
        <v>0</v>
      </c>
      <c r="U13" s="100">
        <v>0</v>
      </c>
      <c r="V13" s="100">
        <v>0</v>
      </c>
      <c r="W13" s="100">
        <v>0</v>
      </c>
      <c r="X13" s="100">
        <v>0</v>
      </c>
      <c r="Y13" s="100">
        <v>0</v>
      </c>
      <c r="Z13" s="89">
        <v>-244317.6502255901</v>
      </c>
    </row>
    <row r="14" spans="1:26">
      <c r="A14" s="72" t="s">
        <v>158</v>
      </c>
      <c r="B14" s="72" t="s">
        <v>3</v>
      </c>
      <c r="C14" s="100">
        <v>0</v>
      </c>
      <c r="D14" s="100">
        <v>0</v>
      </c>
      <c r="E14" s="100">
        <v>0</v>
      </c>
      <c r="F14" s="100">
        <v>0</v>
      </c>
      <c r="G14" s="100">
        <v>0</v>
      </c>
      <c r="H14" s="100">
        <v>0</v>
      </c>
      <c r="I14" s="100">
        <v>0</v>
      </c>
      <c r="J14" s="89">
        <v>-46288</v>
      </c>
      <c r="K14" s="100">
        <v>0</v>
      </c>
      <c r="L14" s="100">
        <v>0</v>
      </c>
      <c r="M14" s="100">
        <v>0</v>
      </c>
      <c r="N14" s="100">
        <v>0</v>
      </c>
      <c r="O14" s="100">
        <v>0</v>
      </c>
      <c r="P14" s="100">
        <v>0</v>
      </c>
      <c r="Q14" s="100">
        <v>0</v>
      </c>
      <c r="R14" s="89">
        <v>-67620.273327055198</v>
      </c>
      <c r="S14" s="100">
        <v>0</v>
      </c>
      <c r="T14" s="100">
        <v>0</v>
      </c>
      <c r="U14" s="100">
        <v>0</v>
      </c>
      <c r="V14" s="100">
        <v>0</v>
      </c>
      <c r="W14" s="100">
        <v>0</v>
      </c>
      <c r="X14" s="100">
        <v>0</v>
      </c>
      <c r="Y14" s="100">
        <v>0</v>
      </c>
      <c r="Z14" s="89">
        <v>-21657.846873561179</v>
      </c>
    </row>
    <row r="15" spans="1:26">
      <c r="A15" s="72" t="s">
        <v>159</v>
      </c>
      <c r="B15" s="72" t="s">
        <v>104</v>
      </c>
      <c r="C15" s="100">
        <v>0</v>
      </c>
      <c r="D15" s="100">
        <v>0</v>
      </c>
      <c r="E15" s="100">
        <v>0</v>
      </c>
      <c r="F15" s="100">
        <v>0</v>
      </c>
      <c r="G15" s="100">
        <v>0</v>
      </c>
      <c r="H15" s="100">
        <v>0</v>
      </c>
      <c r="I15" s="100">
        <v>0</v>
      </c>
      <c r="J15" s="89">
        <v>-37754</v>
      </c>
      <c r="K15" s="100">
        <v>0</v>
      </c>
      <c r="L15" s="100">
        <v>0</v>
      </c>
      <c r="M15" s="100">
        <v>0</v>
      </c>
      <c r="N15" s="100">
        <v>0</v>
      </c>
      <c r="O15" s="100">
        <v>0</v>
      </c>
      <c r="P15" s="100">
        <v>0</v>
      </c>
      <c r="Q15" s="100">
        <v>0</v>
      </c>
      <c r="R15" s="89">
        <v>-69892.626644780437</v>
      </c>
      <c r="S15" s="100">
        <v>0</v>
      </c>
      <c r="T15" s="100">
        <v>0</v>
      </c>
      <c r="U15" s="100">
        <v>0</v>
      </c>
      <c r="V15" s="100">
        <v>0</v>
      </c>
      <c r="W15" s="100">
        <v>0</v>
      </c>
      <c r="X15" s="100">
        <v>0</v>
      </c>
      <c r="Y15" s="100">
        <v>0</v>
      </c>
      <c r="Z15" s="89">
        <v>-25363.139865530095</v>
      </c>
    </row>
    <row r="16" spans="1:26">
      <c r="A16" s="70"/>
      <c r="B16" s="70"/>
      <c r="C16" s="85"/>
      <c r="D16" s="85"/>
      <c r="E16" s="85"/>
      <c r="F16" s="85"/>
      <c r="G16" s="85"/>
      <c r="H16" s="85"/>
      <c r="I16" s="85"/>
      <c r="J16" s="89"/>
      <c r="K16" s="85"/>
      <c r="L16" s="85"/>
      <c r="M16" s="85"/>
      <c r="N16" s="85"/>
      <c r="O16" s="85"/>
      <c r="P16" s="85"/>
      <c r="Q16" s="85"/>
      <c r="R16" s="89"/>
      <c r="S16" s="85"/>
      <c r="T16" s="85"/>
      <c r="U16" s="85"/>
      <c r="V16" s="85"/>
      <c r="W16" s="85"/>
      <c r="X16" s="85"/>
      <c r="Y16" s="85"/>
      <c r="Z16" s="89"/>
    </row>
    <row r="17" spans="1:26">
      <c r="A17" s="74" t="s">
        <v>224</v>
      </c>
      <c r="B17" s="74" t="s">
        <v>111</v>
      </c>
      <c r="C17" s="85"/>
      <c r="D17" s="85"/>
      <c r="E17" s="85"/>
      <c r="F17" s="85"/>
      <c r="G17" s="85"/>
      <c r="H17" s="85"/>
      <c r="I17" s="85"/>
      <c r="J17" s="89">
        <v>147480</v>
      </c>
      <c r="K17" s="85"/>
      <c r="L17" s="85"/>
      <c r="M17" s="85"/>
      <c r="N17" s="85"/>
      <c r="O17" s="85"/>
      <c r="P17" s="85"/>
      <c r="Q17" s="85"/>
      <c r="R17" s="89">
        <v>532123.60722483206</v>
      </c>
      <c r="S17" s="85"/>
      <c r="T17" s="85"/>
      <c r="U17" s="85"/>
      <c r="V17" s="85"/>
      <c r="W17" s="85"/>
      <c r="X17" s="85"/>
      <c r="Y17" s="85"/>
      <c r="Z17" s="89">
        <v>603089.27512615942</v>
      </c>
    </row>
    <row r="18" spans="1:26">
      <c r="A18" s="70"/>
      <c r="B18" s="70"/>
      <c r="C18" s="85"/>
      <c r="D18" s="85"/>
      <c r="E18" s="85"/>
      <c r="F18" s="85"/>
      <c r="G18" s="85"/>
      <c r="H18" s="85"/>
      <c r="I18" s="85"/>
      <c r="J18" s="86"/>
      <c r="K18" s="85"/>
      <c r="L18" s="85"/>
      <c r="M18" s="85"/>
      <c r="N18" s="85"/>
      <c r="O18" s="85"/>
      <c r="P18" s="85"/>
      <c r="Q18" s="85"/>
      <c r="R18" s="86"/>
      <c r="S18" s="85"/>
      <c r="T18" s="85"/>
      <c r="U18" s="85"/>
      <c r="V18" s="85"/>
      <c r="W18" s="85"/>
      <c r="X18" s="85"/>
      <c r="Y18" s="85"/>
      <c r="Z18" s="86"/>
    </row>
    <row r="19" spans="1:26">
      <c r="A19" s="72" t="s">
        <v>157</v>
      </c>
      <c r="B19" s="72" t="s">
        <v>66</v>
      </c>
      <c r="C19" s="100">
        <v>0</v>
      </c>
      <c r="D19" s="100">
        <v>0</v>
      </c>
      <c r="E19" s="100">
        <v>0</v>
      </c>
      <c r="F19" s="100">
        <v>0</v>
      </c>
      <c r="G19" s="100">
        <v>0</v>
      </c>
      <c r="H19" s="100">
        <v>0</v>
      </c>
      <c r="I19" s="100">
        <v>0</v>
      </c>
      <c r="J19" s="89">
        <v>154059</v>
      </c>
      <c r="K19" s="100">
        <v>0</v>
      </c>
      <c r="L19" s="100">
        <v>0</v>
      </c>
      <c r="M19" s="100">
        <v>0</v>
      </c>
      <c r="N19" s="100">
        <v>0</v>
      </c>
      <c r="O19" s="100">
        <v>0</v>
      </c>
      <c r="P19" s="100">
        <v>0</v>
      </c>
      <c r="Q19" s="100">
        <v>0</v>
      </c>
      <c r="R19" s="89">
        <v>507959.17942684545</v>
      </c>
      <c r="S19" s="100">
        <v>0</v>
      </c>
      <c r="T19" s="100">
        <v>0</v>
      </c>
      <c r="U19" s="100">
        <v>0</v>
      </c>
      <c r="V19" s="100">
        <v>0</v>
      </c>
      <c r="W19" s="100">
        <v>0</v>
      </c>
      <c r="X19" s="100">
        <v>0</v>
      </c>
      <c r="Y19" s="100">
        <v>0</v>
      </c>
      <c r="Z19" s="89">
        <v>568004.33874543686</v>
      </c>
    </row>
    <row r="20" spans="1:26">
      <c r="A20" s="72" t="s">
        <v>158</v>
      </c>
      <c r="B20" s="72" t="s">
        <v>3</v>
      </c>
      <c r="C20" s="100">
        <v>0</v>
      </c>
      <c r="D20" s="100">
        <v>0</v>
      </c>
      <c r="E20" s="100">
        <v>0</v>
      </c>
      <c r="F20" s="100">
        <v>0</v>
      </c>
      <c r="G20" s="100">
        <v>0</v>
      </c>
      <c r="H20" s="100">
        <v>0</v>
      </c>
      <c r="I20" s="100">
        <v>0</v>
      </c>
      <c r="J20" s="89">
        <v>-19207</v>
      </c>
      <c r="K20" s="100">
        <v>0</v>
      </c>
      <c r="L20" s="100">
        <v>0</v>
      </c>
      <c r="M20" s="100">
        <v>0</v>
      </c>
      <c r="N20" s="100">
        <v>0</v>
      </c>
      <c r="O20" s="100">
        <v>0</v>
      </c>
      <c r="P20" s="100">
        <v>0</v>
      </c>
      <c r="Q20" s="100">
        <v>0</v>
      </c>
      <c r="R20" s="89">
        <v>-10798.881949773888</v>
      </c>
      <c r="S20" s="100">
        <v>0</v>
      </c>
      <c r="T20" s="100">
        <v>0</v>
      </c>
      <c r="U20" s="100">
        <v>0</v>
      </c>
      <c r="V20" s="100">
        <v>0</v>
      </c>
      <c r="W20" s="100">
        <v>0</v>
      </c>
      <c r="X20" s="100">
        <v>0</v>
      </c>
      <c r="Y20" s="100">
        <v>0</v>
      </c>
      <c r="Z20" s="89">
        <v>8413.2668046829549</v>
      </c>
    </row>
    <row r="21" spans="1:26">
      <c r="A21" s="72" t="s">
        <v>159</v>
      </c>
      <c r="B21" s="72" t="s">
        <v>104</v>
      </c>
      <c r="C21" s="100">
        <v>0</v>
      </c>
      <c r="D21" s="100">
        <v>0</v>
      </c>
      <c r="E21" s="100">
        <v>0</v>
      </c>
      <c r="F21" s="100">
        <v>0</v>
      </c>
      <c r="G21" s="100">
        <v>0</v>
      </c>
      <c r="H21" s="100">
        <v>0</v>
      </c>
      <c r="I21" s="100">
        <v>0</v>
      </c>
      <c r="J21" s="89">
        <v>12628</v>
      </c>
      <c r="K21" s="100">
        <v>0</v>
      </c>
      <c r="L21" s="100">
        <v>0</v>
      </c>
      <c r="M21" s="100">
        <v>0</v>
      </c>
      <c r="N21" s="100">
        <v>0</v>
      </c>
      <c r="O21" s="100">
        <v>0</v>
      </c>
      <c r="P21" s="100">
        <v>0</v>
      </c>
      <c r="Q21" s="100">
        <v>0</v>
      </c>
      <c r="R21" s="89">
        <v>34963.309747760446</v>
      </c>
      <c r="S21" s="100">
        <v>0</v>
      </c>
      <c r="T21" s="100">
        <v>0</v>
      </c>
      <c r="U21" s="100">
        <v>0</v>
      </c>
      <c r="V21" s="100">
        <v>0</v>
      </c>
      <c r="W21" s="100">
        <v>0</v>
      </c>
      <c r="X21" s="100">
        <v>0</v>
      </c>
      <c r="Y21" s="100">
        <v>0</v>
      </c>
      <c r="Z21" s="89">
        <v>26671.669576039672</v>
      </c>
    </row>
    <row r="22" spans="1:26">
      <c r="A22" s="70"/>
      <c r="B22" s="70"/>
      <c r="C22" s="85"/>
      <c r="D22" s="85"/>
      <c r="E22" s="85"/>
      <c r="F22" s="85"/>
      <c r="G22" s="85"/>
      <c r="H22" s="85"/>
      <c r="I22" s="85"/>
      <c r="J22" s="86"/>
      <c r="K22" s="85"/>
      <c r="L22" s="85"/>
      <c r="M22" s="85"/>
      <c r="N22" s="85"/>
      <c r="O22" s="85"/>
      <c r="P22" s="85"/>
      <c r="Q22" s="85"/>
      <c r="R22" s="86"/>
      <c r="S22" s="85"/>
      <c r="T22" s="85"/>
      <c r="U22" s="85"/>
      <c r="V22" s="85"/>
      <c r="W22" s="85"/>
      <c r="X22" s="85"/>
      <c r="Y22" s="85"/>
      <c r="Z22" s="86">
        <v>0</v>
      </c>
    </row>
    <row r="23" spans="1:26">
      <c r="A23" s="72" t="s">
        <v>218</v>
      </c>
      <c r="B23" s="72" t="s">
        <v>7</v>
      </c>
      <c r="C23" s="100">
        <v>0</v>
      </c>
      <c r="D23" s="100">
        <v>0</v>
      </c>
      <c r="E23" s="100">
        <v>0</v>
      </c>
      <c r="F23" s="100">
        <v>0</v>
      </c>
      <c r="G23" s="100">
        <v>0</v>
      </c>
      <c r="H23" s="100">
        <v>0</v>
      </c>
      <c r="I23" s="100">
        <v>0</v>
      </c>
      <c r="J23" s="89">
        <v>-76256</v>
      </c>
      <c r="K23" s="100">
        <v>0</v>
      </c>
      <c r="L23" s="100">
        <v>0</v>
      </c>
      <c r="M23" s="100">
        <v>0</v>
      </c>
      <c r="N23" s="100">
        <v>0</v>
      </c>
      <c r="O23" s="100">
        <v>0</v>
      </c>
      <c r="P23" s="100">
        <v>0</v>
      </c>
      <c r="Q23" s="100">
        <v>0</v>
      </c>
      <c r="R23" s="89">
        <v>-159925.84387877499</v>
      </c>
      <c r="S23" s="100">
        <v>0</v>
      </c>
      <c r="T23" s="100">
        <v>0</v>
      </c>
      <c r="U23" s="100">
        <v>0</v>
      </c>
      <c r="V23" s="100">
        <v>0</v>
      </c>
      <c r="W23" s="100">
        <v>0</v>
      </c>
      <c r="X23" s="100">
        <v>0</v>
      </c>
      <c r="Y23" s="100">
        <v>0</v>
      </c>
      <c r="Z23" s="89">
        <v>-91936.236907021594</v>
      </c>
    </row>
    <row r="24" spans="1:26">
      <c r="A24" s="72"/>
      <c r="B24" s="72"/>
      <c r="C24" s="100"/>
      <c r="D24" s="100"/>
      <c r="E24" s="100"/>
      <c r="F24" s="100"/>
      <c r="G24" s="100"/>
      <c r="H24" s="100"/>
      <c r="I24" s="100"/>
      <c r="J24" s="89"/>
      <c r="K24" s="100"/>
      <c r="L24" s="100"/>
      <c r="M24" s="100"/>
      <c r="N24" s="100"/>
      <c r="O24" s="100"/>
      <c r="P24" s="100"/>
      <c r="Q24" s="100"/>
      <c r="R24" s="89"/>
      <c r="S24" s="100"/>
      <c r="T24" s="100"/>
      <c r="U24" s="100"/>
      <c r="V24" s="100"/>
      <c r="W24" s="100"/>
      <c r="X24" s="100"/>
      <c r="Y24" s="100"/>
      <c r="Z24" s="89">
        <v>0</v>
      </c>
    </row>
    <row r="25" spans="1:26">
      <c r="A25" s="75" t="s">
        <v>129</v>
      </c>
      <c r="B25" s="75" t="s">
        <v>82</v>
      </c>
      <c r="C25" s="102">
        <v>0</v>
      </c>
      <c r="D25" s="102">
        <v>0</v>
      </c>
      <c r="E25" s="102">
        <v>0</v>
      </c>
      <c r="F25" s="102">
        <v>0</v>
      </c>
      <c r="G25" s="102">
        <v>0</v>
      </c>
      <c r="H25" s="102">
        <v>0</v>
      </c>
      <c r="I25" s="102">
        <v>0</v>
      </c>
      <c r="J25" s="89">
        <v>9053</v>
      </c>
      <c r="K25" s="102">
        <v>0</v>
      </c>
      <c r="L25" s="102">
        <v>0</v>
      </c>
      <c r="M25" s="102">
        <v>0</v>
      </c>
      <c r="N25" s="102">
        <v>0</v>
      </c>
      <c r="O25" s="102">
        <v>0</v>
      </c>
      <c r="P25" s="102">
        <v>0</v>
      </c>
      <c r="Q25" s="102">
        <v>0</v>
      </c>
      <c r="R25" s="89">
        <v>19792</v>
      </c>
      <c r="S25" s="102">
        <v>0</v>
      </c>
      <c r="T25" s="102">
        <v>0</v>
      </c>
      <c r="U25" s="102">
        <v>0</v>
      </c>
      <c r="V25" s="102">
        <v>0</v>
      </c>
      <c r="W25" s="102">
        <v>0</v>
      </c>
      <c r="X25" s="102">
        <v>0</v>
      </c>
      <c r="Y25" s="102">
        <v>0</v>
      </c>
      <c r="Z25" s="89">
        <v>1429.8074300000001</v>
      </c>
    </row>
    <row r="26" spans="1:26">
      <c r="A26" s="75" t="s">
        <v>219</v>
      </c>
      <c r="B26" s="75" t="s">
        <v>105</v>
      </c>
      <c r="C26" s="102">
        <v>0</v>
      </c>
      <c r="D26" s="102">
        <v>0</v>
      </c>
      <c r="E26" s="102">
        <v>0</v>
      </c>
      <c r="F26" s="102">
        <v>0</v>
      </c>
      <c r="G26" s="102">
        <v>0</v>
      </c>
      <c r="H26" s="102">
        <v>0</v>
      </c>
      <c r="I26" s="102">
        <v>0</v>
      </c>
      <c r="J26" s="89">
        <v>-4660</v>
      </c>
      <c r="K26" s="102">
        <v>0</v>
      </c>
      <c r="L26" s="102">
        <v>0</v>
      </c>
      <c r="M26" s="102">
        <v>0</v>
      </c>
      <c r="N26" s="102">
        <v>0</v>
      </c>
      <c r="O26" s="102">
        <v>0</v>
      </c>
      <c r="P26" s="102">
        <v>0</v>
      </c>
      <c r="Q26" s="102">
        <v>0</v>
      </c>
      <c r="R26" s="89">
        <v>-13183.044283005082</v>
      </c>
      <c r="S26" s="102">
        <v>0</v>
      </c>
      <c r="T26" s="102">
        <v>0</v>
      </c>
      <c r="U26" s="102">
        <v>0</v>
      </c>
      <c r="V26" s="102">
        <v>0</v>
      </c>
      <c r="W26" s="102">
        <v>0</v>
      </c>
      <c r="X26" s="102">
        <v>0</v>
      </c>
      <c r="Y26" s="102">
        <v>0</v>
      </c>
      <c r="Z26" s="89">
        <v>-3045.230397651344</v>
      </c>
    </row>
    <row r="27" spans="1:26">
      <c r="A27" s="72"/>
      <c r="B27" s="72"/>
      <c r="C27" s="100"/>
      <c r="D27" s="100"/>
      <c r="E27" s="100"/>
      <c r="F27" s="100"/>
      <c r="G27" s="100"/>
      <c r="H27" s="100"/>
      <c r="I27" s="100"/>
      <c r="J27" s="89"/>
      <c r="K27" s="100"/>
      <c r="L27" s="100"/>
      <c r="M27" s="100"/>
      <c r="N27" s="100"/>
      <c r="O27" s="100"/>
      <c r="P27" s="100"/>
      <c r="Q27" s="100"/>
      <c r="R27" s="89"/>
      <c r="S27" s="100"/>
      <c r="T27" s="100"/>
      <c r="U27" s="100"/>
      <c r="V27" s="100"/>
      <c r="W27" s="100"/>
      <c r="X27" s="100"/>
      <c r="Y27" s="100"/>
      <c r="Z27" s="89"/>
    </row>
    <row r="28" spans="1:26">
      <c r="A28" s="74" t="s">
        <v>8</v>
      </c>
      <c r="B28" s="74" t="s">
        <v>8</v>
      </c>
      <c r="C28" s="100">
        <v>115834</v>
      </c>
      <c r="D28" s="100">
        <v>4227</v>
      </c>
      <c r="E28" s="100">
        <v>70537</v>
      </c>
      <c r="F28" s="100">
        <v>-58073</v>
      </c>
      <c r="G28" s="100">
        <v>-41524.974744218998</v>
      </c>
      <c r="H28" s="100">
        <v>4190.044778382995</v>
      </c>
      <c r="I28" s="100">
        <v>-19573</v>
      </c>
      <c r="J28" s="89">
        <v>75617.070034164004</v>
      </c>
      <c r="K28" s="100">
        <v>276831.9697790824</v>
      </c>
      <c r="L28" s="100">
        <v>16270.995110494823</v>
      </c>
      <c r="M28" s="100">
        <v>220513.29460065597</v>
      </c>
      <c r="N28" s="100">
        <v>-29492.73762633765</v>
      </c>
      <c r="O28" s="100">
        <v>-79940.270398576497</v>
      </c>
      <c r="P28" s="100">
        <v>19350.395087581001</v>
      </c>
      <c r="Q28" s="100">
        <v>-44728.92748984808</v>
      </c>
      <c r="R28" s="89">
        <v>378804.71906305198</v>
      </c>
      <c r="S28" s="100">
        <v>290895.00432165549</v>
      </c>
      <c r="T28" s="100">
        <v>14323</v>
      </c>
      <c r="U28" s="100">
        <v>167123.70054722729</v>
      </c>
      <c r="V28" s="100">
        <v>31715.61222816044</v>
      </c>
      <c r="W28" s="100">
        <v>27133.788529506699</v>
      </c>
      <c r="X28" s="100">
        <v>13424.238592782003</v>
      </c>
      <c r="Y28" s="100">
        <v>-35077.728967845345</v>
      </c>
      <c r="Z28" s="89">
        <v>509537.61525148666</v>
      </c>
    </row>
    <row r="29" spans="1:26">
      <c r="A29" s="72"/>
      <c r="B29" s="72"/>
      <c r="C29" s="85"/>
      <c r="D29" s="85"/>
      <c r="E29" s="85"/>
      <c r="F29" s="85"/>
      <c r="G29" s="85"/>
      <c r="H29" s="85"/>
      <c r="I29" s="85"/>
      <c r="J29" s="86"/>
      <c r="K29" s="85"/>
      <c r="L29" s="85"/>
      <c r="M29" s="85"/>
      <c r="N29" s="85"/>
      <c r="O29" s="85"/>
      <c r="P29" s="85"/>
      <c r="Q29" s="85"/>
      <c r="R29" s="86"/>
      <c r="S29" s="85"/>
      <c r="T29" s="85"/>
      <c r="U29" s="85"/>
      <c r="V29" s="85"/>
      <c r="W29" s="85"/>
      <c r="X29" s="85"/>
      <c r="Y29" s="85"/>
      <c r="Z29" s="86"/>
    </row>
    <row r="30" spans="1:26">
      <c r="A30" s="72" t="s">
        <v>134</v>
      </c>
      <c r="B30" s="72" t="s">
        <v>37</v>
      </c>
      <c r="C30" s="100">
        <v>0</v>
      </c>
      <c r="D30" s="100">
        <v>0</v>
      </c>
      <c r="E30" s="100">
        <v>0</v>
      </c>
      <c r="F30" s="100">
        <v>0</v>
      </c>
      <c r="G30" s="100">
        <v>0</v>
      </c>
      <c r="H30" s="100">
        <v>0</v>
      </c>
      <c r="I30" s="100">
        <v>0</v>
      </c>
      <c r="J30" s="89">
        <v>-23182</v>
      </c>
      <c r="K30" s="100">
        <v>0</v>
      </c>
      <c r="L30" s="100">
        <v>0</v>
      </c>
      <c r="M30" s="100">
        <v>0</v>
      </c>
      <c r="N30" s="100">
        <v>0</v>
      </c>
      <c r="O30" s="100">
        <v>0</v>
      </c>
      <c r="P30" s="100">
        <v>0</v>
      </c>
      <c r="Q30" s="100">
        <v>0</v>
      </c>
      <c r="R30" s="89">
        <v>-46542.907468379432</v>
      </c>
      <c r="S30" s="100">
        <v>0</v>
      </c>
      <c r="T30" s="100">
        <v>0</v>
      </c>
      <c r="U30" s="100">
        <v>0</v>
      </c>
      <c r="V30" s="100">
        <v>0</v>
      </c>
      <c r="W30" s="100">
        <v>0</v>
      </c>
      <c r="X30" s="100">
        <v>0</v>
      </c>
      <c r="Y30" s="100">
        <v>0</v>
      </c>
      <c r="Z30" s="89">
        <v>-25540.062031616384</v>
      </c>
    </row>
    <row r="31" spans="1:26">
      <c r="A31" s="72"/>
      <c r="B31" s="72"/>
      <c r="C31" s="85"/>
      <c r="D31" s="85"/>
      <c r="E31" s="85"/>
      <c r="F31" s="85"/>
      <c r="G31" s="85"/>
      <c r="H31" s="85"/>
      <c r="I31" s="85"/>
      <c r="J31" s="86">
        <v>0</v>
      </c>
      <c r="K31" s="85"/>
      <c r="L31" s="85"/>
      <c r="M31" s="85"/>
      <c r="N31" s="85"/>
      <c r="O31" s="85"/>
      <c r="P31" s="85"/>
      <c r="Q31" s="85"/>
      <c r="R31" s="86">
        <v>0</v>
      </c>
      <c r="S31" s="85"/>
      <c r="T31" s="85"/>
      <c r="U31" s="85"/>
      <c r="V31" s="85"/>
      <c r="W31" s="85"/>
      <c r="X31" s="85"/>
      <c r="Y31" s="85"/>
      <c r="Z31" s="86">
        <v>0</v>
      </c>
    </row>
    <row r="32" spans="1:26">
      <c r="A32" s="72" t="s">
        <v>220</v>
      </c>
      <c r="B32" s="72" t="s">
        <v>106</v>
      </c>
      <c r="C32" s="100">
        <v>0</v>
      </c>
      <c r="D32" s="100">
        <v>0</v>
      </c>
      <c r="E32" s="100">
        <v>0</v>
      </c>
      <c r="F32" s="100">
        <v>0</v>
      </c>
      <c r="G32" s="100">
        <v>0</v>
      </c>
      <c r="H32" s="100">
        <v>0</v>
      </c>
      <c r="I32" s="100">
        <v>0</v>
      </c>
      <c r="J32" s="89">
        <v>-69965</v>
      </c>
      <c r="K32" s="100">
        <v>0</v>
      </c>
      <c r="L32" s="100">
        <v>0</v>
      </c>
      <c r="M32" s="100">
        <v>0</v>
      </c>
      <c r="N32" s="100">
        <v>0</v>
      </c>
      <c r="O32" s="100">
        <v>0</v>
      </c>
      <c r="P32" s="100">
        <v>0</v>
      </c>
      <c r="Q32" s="100">
        <v>0</v>
      </c>
      <c r="R32" s="89">
        <v>-127823.49382896975</v>
      </c>
      <c r="S32" s="100">
        <v>0</v>
      </c>
      <c r="T32" s="100">
        <v>0</v>
      </c>
      <c r="U32" s="100">
        <v>0</v>
      </c>
      <c r="V32" s="100">
        <v>0</v>
      </c>
      <c r="W32" s="100">
        <v>0</v>
      </c>
      <c r="X32" s="100">
        <v>0</v>
      </c>
      <c r="Y32" s="100">
        <v>0</v>
      </c>
      <c r="Z32" s="89">
        <v>-26497.907133887747</v>
      </c>
    </row>
    <row r="33" spans="1:26">
      <c r="A33" s="72"/>
      <c r="B33" s="72"/>
      <c r="C33" s="85"/>
      <c r="D33" s="85"/>
      <c r="E33" s="85"/>
      <c r="F33" s="85"/>
      <c r="G33" s="85"/>
      <c r="H33" s="85"/>
      <c r="I33" s="85"/>
      <c r="J33" s="86"/>
      <c r="K33" s="85"/>
      <c r="L33" s="85"/>
      <c r="M33" s="85"/>
      <c r="N33" s="85"/>
      <c r="O33" s="85"/>
      <c r="P33" s="85"/>
      <c r="Q33" s="85"/>
      <c r="R33" s="86"/>
      <c r="S33" s="85"/>
      <c r="T33" s="85"/>
      <c r="U33" s="85"/>
      <c r="V33" s="85"/>
      <c r="W33" s="85"/>
      <c r="X33" s="85"/>
      <c r="Y33" s="85"/>
      <c r="Z33" s="86"/>
    </row>
    <row r="34" spans="1:26">
      <c r="A34" s="72" t="s">
        <v>142</v>
      </c>
      <c r="B34" s="72" t="s">
        <v>44</v>
      </c>
      <c r="C34" s="100">
        <v>0</v>
      </c>
      <c r="D34" s="100">
        <v>0</v>
      </c>
      <c r="E34" s="100">
        <v>0</v>
      </c>
      <c r="F34" s="100">
        <v>0</v>
      </c>
      <c r="G34" s="100">
        <v>0</v>
      </c>
      <c r="H34" s="100">
        <v>0</v>
      </c>
      <c r="I34" s="100">
        <v>0</v>
      </c>
      <c r="J34" s="89">
        <v>-17529.929965835996</v>
      </c>
      <c r="K34" s="100">
        <v>0</v>
      </c>
      <c r="L34" s="100">
        <v>0</v>
      </c>
      <c r="M34" s="100">
        <v>0</v>
      </c>
      <c r="N34" s="100">
        <v>0</v>
      </c>
      <c r="O34" s="100">
        <v>0</v>
      </c>
      <c r="P34" s="100">
        <v>0</v>
      </c>
      <c r="Q34" s="100">
        <v>0</v>
      </c>
      <c r="R34" s="89">
        <v>204440.31776570281</v>
      </c>
      <c r="S34" s="100">
        <v>0</v>
      </c>
      <c r="T34" s="100">
        <v>0</v>
      </c>
      <c r="U34" s="100">
        <v>0</v>
      </c>
      <c r="V34" s="100">
        <v>0</v>
      </c>
      <c r="W34" s="100">
        <v>0</v>
      </c>
      <c r="X34" s="100">
        <v>0</v>
      </c>
      <c r="Y34" s="100">
        <v>0</v>
      </c>
      <c r="Z34" s="89">
        <v>457499.6460859825</v>
      </c>
    </row>
    <row r="35" spans="1:26">
      <c r="A35" s="72"/>
      <c r="B35" s="72"/>
      <c r="C35" s="85"/>
      <c r="D35" s="85"/>
      <c r="E35" s="85"/>
      <c r="F35" s="85"/>
      <c r="G35" s="85"/>
      <c r="H35" s="85"/>
      <c r="I35" s="85"/>
      <c r="J35" s="86"/>
      <c r="K35" s="85"/>
      <c r="L35" s="85"/>
      <c r="M35" s="85"/>
      <c r="N35" s="85"/>
      <c r="O35" s="85"/>
      <c r="P35" s="85"/>
      <c r="Q35" s="85"/>
      <c r="R35" s="86"/>
      <c r="S35" s="85"/>
      <c r="T35" s="85"/>
      <c r="U35" s="85"/>
      <c r="V35" s="85"/>
      <c r="W35" s="85"/>
      <c r="X35" s="85"/>
      <c r="Y35" s="85"/>
      <c r="Z35" s="86"/>
    </row>
    <row r="36" spans="1:26">
      <c r="A36" s="72" t="s">
        <v>143</v>
      </c>
      <c r="B36" s="72" t="s">
        <v>45</v>
      </c>
      <c r="C36" s="100">
        <v>0</v>
      </c>
      <c r="D36" s="100">
        <v>0</v>
      </c>
      <c r="E36" s="100">
        <v>0</v>
      </c>
      <c r="F36" s="100">
        <v>0</v>
      </c>
      <c r="G36" s="100">
        <v>0</v>
      </c>
      <c r="H36" s="100">
        <v>0</v>
      </c>
      <c r="I36" s="100">
        <v>0</v>
      </c>
      <c r="J36" s="89">
        <v>-1785</v>
      </c>
      <c r="K36" s="100">
        <v>0</v>
      </c>
      <c r="L36" s="100">
        <v>0</v>
      </c>
      <c r="M36" s="100">
        <v>0</v>
      </c>
      <c r="N36" s="100">
        <v>0</v>
      </c>
      <c r="O36" s="100">
        <v>0</v>
      </c>
      <c r="P36" s="100">
        <v>0</v>
      </c>
      <c r="Q36" s="100">
        <v>0</v>
      </c>
      <c r="R36" s="89">
        <v>-123442.79140576013</v>
      </c>
      <c r="S36" s="100">
        <v>0</v>
      </c>
      <c r="T36" s="100">
        <v>0</v>
      </c>
      <c r="U36" s="100">
        <v>0</v>
      </c>
      <c r="V36" s="100">
        <v>0</v>
      </c>
      <c r="W36" s="100">
        <v>0</v>
      </c>
      <c r="X36" s="100">
        <v>0</v>
      </c>
      <c r="Y36" s="100">
        <v>0</v>
      </c>
      <c r="Z36" s="89">
        <v>-61895.965492427691</v>
      </c>
    </row>
    <row r="37" spans="1:26">
      <c r="A37" s="72"/>
      <c r="B37" s="72"/>
      <c r="C37" s="85"/>
      <c r="D37" s="85"/>
      <c r="E37" s="85"/>
      <c r="F37" s="85"/>
      <c r="G37" s="85"/>
      <c r="H37" s="85"/>
      <c r="I37" s="85"/>
      <c r="J37" s="86"/>
      <c r="K37" s="85"/>
      <c r="L37" s="85"/>
      <c r="M37" s="85"/>
      <c r="N37" s="85"/>
      <c r="O37" s="85"/>
      <c r="P37" s="85"/>
      <c r="Q37" s="85"/>
      <c r="R37" s="86"/>
      <c r="S37" s="85"/>
      <c r="T37" s="85"/>
      <c r="U37" s="85"/>
      <c r="V37" s="85"/>
      <c r="W37" s="85"/>
      <c r="X37" s="85"/>
      <c r="Y37" s="85"/>
      <c r="Z37" s="86"/>
    </row>
    <row r="38" spans="1:26">
      <c r="A38" s="71" t="s">
        <v>166</v>
      </c>
      <c r="B38" s="71" t="s">
        <v>14</v>
      </c>
      <c r="C38" s="100">
        <v>0</v>
      </c>
      <c r="D38" s="100">
        <v>0</v>
      </c>
      <c r="E38" s="100">
        <v>0</v>
      </c>
      <c r="F38" s="100">
        <v>0</v>
      </c>
      <c r="G38" s="100">
        <v>0</v>
      </c>
      <c r="H38" s="100">
        <v>0</v>
      </c>
      <c r="I38" s="100">
        <v>0</v>
      </c>
      <c r="J38" s="89">
        <v>-19314.929965835996</v>
      </c>
      <c r="K38" s="100">
        <v>0</v>
      </c>
      <c r="L38" s="100">
        <v>0</v>
      </c>
      <c r="M38" s="100">
        <v>0</v>
      </c>
      <c r="N38" s="100">
        <v>0</v>
      </c>
      <c r="O38" s="100">
        <v>0</v>
      </c>
      <c r="P38" s="100">
        <v>0</v>
      </c>
      <c r="Q38" s="100">
        <v>0</v>
      </c>
      <c r="R38" s="89">
        <v>80997.526359942683</v>
      </c>
      <c r="S38" s="100">
        <v>0</v>
      </c>
      <c r="T38" s="100">
        <v>0</v>
      </c>
      <c r="U38" s="100">
        <v>0</v>
      </c>
      <c r="V38" s="100">
        <v>0</v>
      </c>
      <c r="W38" s="100">
        <v>0</v>
      </c>
      <c r="X38" s="100">
        <v>0</v>
      </c>
      <c r="Y38" s="100">
        <v>0</v>
      </c>
      <c r="Z38" s="89">
        <v>395603.6805935548</v>
      </c>
    </row>
    <row r="39" spans="1:26">
      <c r="A39" s="70"/>
      <c r="B39" s="70"/>
      <c r="C39" s="85"/>
      <c r="D39" s="85"/>
      <c r="E39" s="85"/>
      <c r="F39" s="85"/>
      <c r="G39" s="85"/>
      <c r="H39" s="85"/>
      <c r="I39" s="85"/>
      <c r="J39" s="86"/>
      <c r="K39" s="85"/>
      <c r="L39" s="85"/>
      <c r="M39" s="85"/>
      <c r="N39" s="85"/>
      <c r="O39" s="85"/>
      <c r="P39" s="85"/>
      <c r="Q39" s="85"/>
      <c r="R39" s="86"/>
      <c r="S39" s="85"/>
      <c r="T39" s="85"/>
      <c r="U39" s="85"/>
      <c r="V39" s="85"/>
      <c r="W39" s="85"/>
      <c r="X39" s="85"/>
      <c r="Y39" s="85"/>
      <c r="Z39" s="86"/>
    </row>
    <row r="40" spans="1:26">
      <c r="A40" s="71" t="s">
        <v>221</v>
      </c>
      <c r="B40" s="71" t="s">
        <v>107</v>
      </c>
      <c r="C40" s="105">
        <v>1753782.7296596756</v>
      </c>
      <c r="D40" s="105">
        <v>0</v>
      </c>
      <c r="E40" s="105">
        <v>908977</v>
      </c>
      <c r="F40" s="105">
        <v>743969</v>
      </c>
      <c r="G40" s="105">
        <v>342869</v>
      </c>
      <c r="H40" s="105">
        <v>123537</v>
      </c>
      <c r="I40" s="105">
        <v>0</v>
      </c>
      <c r="J40" s="89">
        <v>3873134.7296596756</v>
      </c>
      <c r="K40" s="105">
        <v>1875963</v>
      </c>
      <c r="L40" s="105">
        <v>0</v>
      </c>
      <c r="M40" s="105">
        <v>888806</v>
      </c>
      <c r="N40" s="105">
        <v>734500</v>
      </c>
      <c r="O40" s="105">
        <v>366296</v>
      </c>
      <c r="P40" s="105">
        <v>118515</v>
      </c>
      <c r="Q40" s="105">
        <v>0</v>
      </c>
      <c r="R40" s="89">
        <v>3984080</v>
      </c>
      <c r="S40" s="105">
        <v>2150798.8419136596</v>
      </c>
      <c r="T40" s="105">
        <v>0</v>
      </c>
      <c r="U40" s="105">
        <v>843423.26059985755</v>
      </c>
      <c r="V40" s="105">
        <v>812765.18005858688</v>
      </c>
      <c r="W40" s="105">
        <v>420572.40061934409</v>
      </c>
      <c r="X40" s="105">
        <v>117771.73505951416</v>
      </c>
      <c r="Y40" s="105">
        <v>0</v>
      </c>
      <c r="Z40" s="89">
        <v>4345331.4182509622</v>
      </c>
    </row>
    <row r="41" spans="1:26">
      <c r="A41" s="71" t="s">
        <v>222</v>
      </c>
      <c r="B41" s="71" t="s">
        <v>108</v>
      </c>
      <c r="C41" s="105">
        <v>33519.552053594263</v>
      </c>
      <c r="D41" s="105">
        <v>164415.28800077748</v>
      </c>
      <c r="E41" s="105">
        <v>4485.9918686398341</v>
      </c>
      <c r="F41" s="105">
        <v>0</v>
      </c>
      <c r="G41" s="105">
        <v>0</v>
      </c>
      <c r="H41" s="105">
        <v>0</v>
      </c>
      <c r="I41" s="105">
        <v>0</v>
      </c>
      <c r="J41" s="89">
        <v>202420.83192301157</v>
      </c>
      <c r="K41" s="105">
        <v>32824.456876325508</v>
      </c>
      <c r="L41" s="105">
        <v>186012.99531888124</v>
      </c>
      <c r="M41" s="105">
        <v>5806.612322211744</v>
      </c>
      <c r="N41" s="105">
        <v>0</v>
      </c>
      <c r="O41" s="105">
        <v>0</v>
      </c>
      <c r="P41" s="105">
        <v>0</v>
      </c>
      <c r="Q41" s="105"/>
      <c r="R41" s="89">
        <v>224644.06451741848</v>
      </c>
      <c r="S41" s="105">
        <v>35912.424783054485</v>
      </c>
      <c r="T41" s="105">
        <v>211690.80985899337</v>
      </c>
      <c r="U41" s="105">
        <v>8008.3052264119997</v>
      </c>
      <c r="V41" s="105">
        <v>0</v>
      </c>
      <c r="W41" s="105">
        <v>0</v>
      </c>
      <c r="X41" s="105">
        <v>0</v>
      </c>
      <c r="Y41" s="105">
        <v>0</v>
      </c>
      <c r="Z41" s="89">
        <v>255611.53986845983</v>
      </c>
    </row>
    <row r="42" spans="1:26">
      <c r="A42" s="71" t="s">
        <v>223</v>
      </c>
      <c r="B42" s="71" t="s">
        <v>53</v>
      </c>
      <c r="C42" s="105">
        <v>424541.61710983794</v>
      </c>
      <c r="D42" s="105">
        <v>0</v>
      </c>
      <c r="E42" s="105">
        <v>250971.51383223003</v>
      </c>
      <c r="F42" s="105">
        <v>121063.10898637</v>
      </c>
      <c r="G42" s="105">
        <v>53310.747586612</v>
      </c>
      <c r="H42" s="105">
        <v>44036.50570691302</v>
      </c>
      <c r="I42" s="105">
        <v>0</v>
      </c>
      <c r="J42" s="89">
        <v>893923.49322196306</v>
      </c>
      <c r="K42" s="105">
        <v>862922.55214984203</v>
      </c>
      <c r="L42" s="105">
        <v>0</v>
      </c>
      <c r="M42" s="105">
        <v>525252.10883702105</v>
      </c>
      <c r="N42" s="105">
        <v>250125.62798647201</v>
      </c>
      <c r="O42" s="105">
        <v>110155.43293830501</v>
      </c>
      <c r="P42" s="105">
        <v>85418.742969569008</v>
      </c>
      <c r="Q42" s="105">
        <v>0</v>
      </c>
      <c r="R42" s="89">
        <v>1833874.4648812092</v>
      </c>
      <c r="S42" s="105">
        <v>521100.39794000302</v>
      </c>
      <c r="T42" s="105">
        <v>0</v>
      </c>
      <c r="U42" s="105">
        <v>286016.90032337903</v>
      </c>
      <c r="V42" s="105">
        <v>135366.917443299</v>
      </c>
      <c r="W42" s="105">
        <v>79992.14869430798</v>
      </c>
      <c r="X42" s="105">
        <v>42654.295235481011</v>
      </c>
      <c r="Y42" s="105">
        <v>0</v>
      </c>
      <c r="Z42" s="89">
        <v>1065130.65963647</v>
      </c>
    </row>
    <row r="43" spans="1:26">
      <c r="A43" s="77" t="s">
        <v>168</v>
      </c>
      <c r="B43" s="77" t="s">
        <v>15</v>
      </c>
      <c r="C43" s="108">
        <f t="shared" ref="C43:Z43" si="0">C28+C42-C6</f>
        <v>315999.61710983794</v>
      </c>
      <c r="D43" s="108">
        <f t="shared" si="0"/>
        <v>4227</v>
      </c>
      <c r="E43" s="108">
        <f t="shared" si="0"/>
        <v>212922.51383223</v>
      </c>
      <c r="F43" s="108">
        <f t="shared" si="0"/>
        <v>49077.108986370004</v>
      </c>
      <c r="G43" s="108">
        <f t="shared" si="0"/>
        <v>-848.10411094199662</v>
      </c>
      <c r="H43" s="108">
        <f t="shared" si="0"/>
        <v>28772.896891872017</v>
      </c>
      <c r="I43" s="108">
        <f t="shared" si="0"/>
        <v>-19573</v>
      </c>
      <c r="J43" s="110">
        <f t="shared" si="0"/>
        <v>590578.03270936804</v>
      </c>
      <c r="K43" s="108">
        <f t="shared" si="0"/>
        <v>641894.35994808935</v>
      </c>
      <c r="L43" s="108">
        <f t="shared" si="0"/>
        <v>16270.995110494823</v>
      </c>
      <c r="M43" s="108">
        <f t="shared" si="0"/>
        <v>447020.23241531308</v>
      </c>
      <c r="N43" s="108">
        <f t="shared" si="0"/>
        <v>113458.10000337935</v>
      </c>
      <c r="O43" s="108">
        <f t="shared" si="0"/>
        <v>3732.6173762235121</v>
      </c>
      <c r="P43" s="108">
        <f t="shared" si="0"/>
        <v>58691.152058962005</v>
      </c>
      <c r="Q43" s="108">
        <f t="shared" si="0"/>
        <v>-44728.92748984808</v>
      </c>
      <c r="R43" s="110">
        <f t="shared" si="0"/>
        <v>1236338.5294226143</v>
      </c>
      <c r="S43" s="108">
        <f t="shared" si="0"/>
        <v>414193.89633327251</v>
      </c>
      <c r="T43" s="108">
        <f t="shared" si="0"/>
        <v>14323</v>
      </c>
      <c r="U43" s="108">
        <f t="shared" si="0"/>
        <v>239643.5789599893</v>
      </c>
      <c r="V43" s="108">
        <f t="shared" si="0"/>
        <v>55740.156096126433</v>
      </c>
      <c r="W43" s="108">
        <f t="shared" si="0"/>
        <v>46441.857553553666</v>
      </c>
      <c r="X43" s="108">
        <f t="shared" si="0"/>
        <v>27085.525941833013</v>
      </c>
      <c r="Y43" s="108">
        <f t="shared" si="0"/>
        <v>-35077.728967845345</v>
      </c>
      <c r="Z43" s="110">
        <f t="shared" si="0"/>
        <v>762350.28591692948</v>
      </c>
    </row>
  </sheetData>
  <mergeCells count="9">
    <mergeCell ref="C1:J1"/>
    <mergeCell ref="K1:R1"/>
    <mergeCell ref="K2:L2"/>
    <mergeCell ref="S1:Z1"/>
    <mergeCell ref="X2:X3"/>
    <mergeCell ref="C2:D2"/>
    <mergeCell ref="S2:T2"/>
    <mergeCell ref="P2:P3"/>
    <mergeCell ref="H2: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65"/>
  <sheetViews>
    <sheetView topLeftCell="A34" zoomScaleNormal="100" workbookViewId="0">
      <selection activeCell="A66" sqref="A66"/>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264</v>
      </c>
      <c r="C50" s="11">
        <v>-15864</v>
      </c>
    </row>
    <row r="51" spans="1:3">
      <c r="A51" s="2" t="s">
        <v>235</v>
      </c>
      <c r="B51" s="2" t="s">
        <v>265</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264</v>
      </c>
      <c r="C62" s="11">
        <v>-4961</v>
      </c>
    </row>
    <row r="63" spans="1:3">
      <c r="A63" s="2" t="s">
        <v>235</v>
      </c>
      <c r="B63" s="2" t="s">
        <v>265</v>
      </c>
      <c r="C63" s="11">
        <v>10423</v>
      </c>
    </row>
    <row r="64" spans="1:3">
      <c r="A64" s="2" t="s">
        <v>231</v>
      </c>
      <c r="B64" s="2" t="s">
        <v>248</v>
      </c>
      <c r="C64" s="11">
        <v>-42797</v>
      </c>
    </row>
    <row r="65" spans="1:3">
      <c r="A65" s="7" t="s">
        <v>267</v>
      </c>
      <c r="B65" s="7" t="s">
        <v>266</v>
      </c>
      <c r="C65" s="22">
        <v>4345331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40">
        <v>2019</v>
      </c>
      <c r="D1" s="147"/>
      <c r="E1" s="147"/>
      <c r="F1" s="147"/>
      <c r="G1" s="147"/>
      <c r="H1" s="147"/>
      <c r="I1" s="142"/>
      <c r="J1" s="69"/>
      <c r="K1" s="140">
        <v>2020</v>
      </c>
      <c r="L1" s="147"/>
      <c r="M1" s="147"/>
      <c r="N1" s="147"/>
      <c r="O1" s="147"/>
      <c r="P1" s="147"/>
      <c r="Q1" s="142"/>
      <c r="R1" s="140" t="s">
        <v>245</v>
      </c>
      <c r="S1" s="147"/>
      <c r="T1" s="147"/>
      <c r="U1" s="147"/>
      <c r="V1" s="147"/>
      <c r="W1" s="147"/>
      <c r="X1" s="142"/>
    </row>
    <row r="2" spans="1:24" ht="14.5" customHeight="1">
      <c r="A2" s="70"/>
      <c r="B2" s="70"/>
      <c r="C2" s="144" t="s">
        <v>96</v>
      </c>
      <c r="D2" s="144"/>
      <c r="E2" s="138" t="s">
        <v>97</v>
      </c>
      <c r="F2" s="138" t="s">
        <v>98</v>
      </c>
      <c r="G2" s="148" t="s">
        <v>99</v>
      </c>
      <c r="H2" s="67" t="s">
        <v>100</v>
      </c>
      <c r="I2" s="68" t="s">
        <v>101</v>
      </c>
      <c r="J2" s="70"/>
      <c r="K2" s="144" t="s">
        <v>96</v>
      </c>
      <c r="L2" s="144"/>
      <c r="M2" s="138" t="s">
        <v>97</v>
      </c>
      <c r="N2" s="138" t="s">
        <v>98</v>
      </c>
      <c r="O2" s="148" t="s">
        <v>99</v>
      </c>
      <c r="P2" s="67" t="s">
        <v>100</v>
      </c>
      <c r="Q2" s="68" t="s">
        <v>101</v>
      </c>
      <c r="R2" s="144" t="s">
        <v>96</v>
      </c>
      <c r="S2" s="144"/>
      <c r="T2" s="138" t="s">
        <v>97</v>
      </c>
      <c r="U2" s="138" t="s">
        <v>98</v>
      </c>
      <c r="V2" s="148" t="s">
        <v>99</v>
      </c>
      <c r="W2" s="67" t="s">
        <v>100</v>
      </c>
      <c r="X2" s="68" t="s">
        <v>101</v>
      </c>
    </row>
    <row r="3" spans="1:24" ht="39">
      <c r="A3" s="78"/>
      <c r="B3" s="78"/>
      <c r="C3" s="79" t="s">
        <v>110</v>
      </c>
      <c r="D3" s="79" t="s">
        <v>109</v>
      </c>
      <c r="E3" s="80"/>
      <c r="F3" s="80"/>
      <c r="G3" s="149"/>
      <c r="H3" s="80"/>
      <c r="I3" s="81"/>
      <c r="J3" s="78"/>
      <c r="K3" s="79" t="s">
        <v>110</v>
      </c>
      <c r="L3" s="79" t="s">
        <v>109</v>
      </c>
      <c r="M3" s="80"/>
      <c r="N3" s="80"/>
      <c r="O3" s="149"/>
      <c r="P3" s="80"/>
      <c r="Q3" s="81"/>
      <c r="R3" s="79" t="s">
        <v>110</v>
      </c>
      <c r="S3" s="79" t="s">
        <v>109</v>
      </c>
      <c r="T3" s="80"/>
      <c r="U3" s="80"/>
      <c r="V3" s="149"/>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2021-09-09T08:12:52Z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ies>
</file>